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450" tabRatio="817" activeTab="2"/>
  </bookViews>
  <sheets>
    <sheet name="参加受付表" sheetId="1" r:id="rId1"/>
    <sheet name="予算書" sheetId="2" r:id="rId2"/>
    <sheet name="決算書" sheetId="3" r:id="rId3"/>
    <sheet name="精算規定" sheetId="4" r:id="rId4"/>
    <sheet name="外部講師報告書" sheetId="5" r:id="rId5"/>
    <sheet name="源泉説明" sheetId="6" r:id="rId6"/>
    <sheet name="源泉計算式" sheetId="7" r:id="rId7"/>
    <sheet name="会員講師日当①②" sheetId="8" r:id="rId8"/>
    <sheet name="会員講師日当③④" sheetId="9" r:id="rId9"/>
    <sheet name="会員講師日当⑤⑥" sheetId="10" r:id="rId10"/>
    <sheet name="部門長日当" sheetId="11" r:id="rId11"/>
    <sheet name="外部講師領収書＋交通費" sheetId="12" r:id="rId12"/>
  </sheets>
  <definedNames>
    <definedName name="_xlnm.Print_Area" localSheetId="7">'会員講師日当①②'!$A$1:$I$65</definedName>
    <definedName name="_xlnm.Print_Area" localSheetId="8">'会員講師日当③④'!$A$1:$I$65</definedName>
    <definedName name="_xlnm.Print_Area" localSheetId="9">'会員講師日当⑤⑥'!$A$1:$I$65</definedName>
    <definedName name="_xlnm.Print_Area" localSheetId="4">'外部講師報告書'!$B$1:$K$65</definedName>
    <definedName name="_xlnm.Print_Area" localSheetId="11">'外部講師領収書＋交通費'!$A$1:$I$65</definedName>
    <definedName name="_xlnm.Print_Area" localSheetId="2">'決算書'!$B$1:$K$59</definedName>
    <definedName name="_xlnm.Print_Area" localSheetId="0">'参加受付表'!#REF!</definedName>
    <definedName name="_xlnm.Print_Area" localSheetId="3">'精算規定'!$B$3:$AG$56</definedName>
    <definedName name="_xlnm.Print_Area" localSheetId="10">'部門長日当'!$A$1:$I$65</definedName>
    <definedName name="_xlnm.Print_Area" localSheetId="1">'予算書'!$B$1:$K$59</definedName>
  </definedNames>
  <calcPr fullCalcOnLoad="1"/>
</workbook>
</file>

<file path=xl/sharedStrings.xml><?xml version="1.0" encoding="utf-8"?>
<sst xmlns="http://schemas.openxmlformats.org/spreadsheetml/2006/main" count="894" uniqueCount="297">
  <si>
    <t>小計</t>
  </si>
  <si>
    <t>消費税</t>
  </si>
  <si>
    <t>合計</t>
  </si>
  <si>
    <t>会長</t>
  </si>
  <si>
    <t>学術部総括</t>
  </si>
  <si>
    <t>日付</t>
  </si>
  <si>
    <t>日　時　：</t>
  </si>
  <si>
    <t>場　所　：</t>
  </si>
  <si>
    <t>内　容　：</t>
  </si>
  <si>
    <t>科　目</t>
  </si>
  <si>
    <t>内　訳　・　備　考</t>
  </si>
  <si>
    <t>金　額（円）</t>
  </si>
  <si>
    <t>会場費</t>
  </si>
  <si>
    <t>印刷費</t>
  </si>
  <si>
    <t>【収　入】</t>
  </si>
  <si>
    <t>【支　出】</t>
  </si>
  <si>
    <t>運営費</t>
  </si>
  <si>
    <t>運営費</t>
  </si>
  <si>
    <t>岐阜県臨床検査技師会負担分</t>
  </si>
  <si>
    <t>日本臨床検査技師会負担分</t>
  </si>
  <si>
    <r>
      <t>※半期計画案・最短で</t>
    </r>
    <r>
      <rPr>
        <sz val="8"/>
        <color indexed="44"/>
        <rFont val="Palatino Linotype"/>
        <family val="1"/>
      </rPr>
      <t>2</t>
    </r>
    <r>
      <rPr>
        <sz val="8"/>
        <color indexed="44"/>
        <rFont val="ＭＳ Ｐ明朝"/>
        <family val="1"/>
      </rPr>
      <t>ヶ月計画案と予算案を提出すること</t>
    </r>
  </si>
  <si>
    <t>常務理事会承認</t>
  </si>
  <si>
    <t>研究班長さんへ　お願い</t>
  </si>
  <si>
    <t>教授・院長・理事長　　　　　　　各5万円</t>
  </si>
  <si>
    <t>県外技師会員・理事　　　　各2万円</t>
  </si>
  <si>
    <t>県内技師会員　　　　　　　　各1万円</t>
  </si>
  <si>
    <t>医師・常務・専務理事　　　　　　各3万円</t>
  </si>
  <si>
    <t>事務局</t>
  </si>
  <si>
    <t>平野総合病院　</t>
  </si>
  <si>
    <t>近藤　眞一</t>
  </si>
  <si>
    <t>konchan@usiwakamaru.or.jp</t>
  </si>
  <si>
    <t>日付</t>
  </si>
  <si>
    <t>参加費（非会員）</t>
  </si>
  <si>
    <t>学術部長承認</t>
  </si>
  <si>
    <t>交通費</t>
  </si>
  <si>
    <t>　　（Email）</t>
  </si>
  <si>
    <t>←→</t>
  </si>
  <si>
    <t>岐阜市</t>
  </si>
  <si>
    <t>=</t>
  </si>
  <si>
    <t>大垣</t>
  </si>
  <si>
    <t>各務原</t>
  </si>
  <si>
    <t>関</t>
  </si>
  <si>
    <t>養老</t>
  </si>
  <si>
    <t>多治見</t>
  </si>
  <si>
    <t>土岐</t>
  </si>
  <si>
    <t>郡上</t>
  </si>
  <si>
    <t>下呂</t>
  </si>
  <si>
    <t>高山</t>
  </si>
  <si>
    <t>飛騨</t>
  </si>
  <si>
    <t>岐臨技　研修会配付資料作成費用　・ 研修会講師料規定 ・ 交通費精算規定　往復金額</t>
  </si>
  <si>
    <t>自分の病院が研修会場（平日）</t>
  </si>
  <si>
    <t>自分の病院が研修会場（日祭日）</t>
  </si>
  <si>
    <t>西濃（西部）</t>
  </si>
  <si>
    <t>中濃（北東部）</t>
  </si>
  <si>
    <t>東濃（東部）</t>
  </si>
  <si>
    <t>当日の飲食代として下記の金額を徴収する。名目は当日配付資料代とする。領収書も事務局で準備可能。</t>
  </si>
  <si>
    <t>JAMTの会員登録で自宅の住所が登録されていない場合は病院からの精算規定となります。</t>
  </si>
  <si>
    <t>上記に記載がない交通費の精算は事務所の種村さんにJAMTにて確認し、会計了承で決定します。</t>
  </si>
  <si>
    <t>日　当</t>
  </si>
  <si>
    <t>宿泊費</t>
  </si>
  <si>
    <t>食卓料</t>
  </si>
  <si>
    <t>会
長</t>
  </si>
  <si>
    <t>行動名及び場所</t>
  </si>
  <si>
    <t>行動日</t>
  </si>
  <si>
    <t>宿泊先</t>
  </si>
  <si>
    <t>交通経路</t>
  </si>
  <si>
    <t>講師料</t>
  </si>
  <si>
    <t>　領　収　書</t>
  </si>
  <si>
    <t>平成　　　　年　　　　月　　　　日</t>
  </si>
  <si>
    <t>円</t>
  </si>
  <si>
    <t>金</t>
  </si>
  <si>
    <t>上記金額を請求・領収しました。</t>
  </si>
  <si>
    <t>氏名</t>
  </si>
  <si>
    <t>印</t>
  </si>
  <si>
    <t>　講師料</t>
  </si>
  <si>
    <t>食　事</t>
  </si>
  <si>
    <t>合　計</t>
  </si>
  <si>
    <t>　　請求書　・　領収書</t>
  </si>
  <si>
    <t>先生</t>
  </si>
  <si>
    <t xml:space="preserve"> 研究班　研修会</t>
  </si>
  <si>
    <t>月～金の研修会は病院からの往復・土日祭日の研修会は自宅からの往復の交通費精算となります</t>
  </si>
  <si>
    <t>研修会の講師として参加や、研究班長が他地区（隣接地区以外）へ研修会開催参加した場合に適応</t>
  </si>
  <si>
    <t>隣接地区以外とは、岐阜←→岐阜・大垣・西濃・中濃では×　　岐阜←→東濃・飛騨では○</t>
  </si>
  <si>
    <t xml:space="preserve"> 　　大垣←→大垣・岐阜では×　　大垣←→中濃・東濃・飛騨地区では○</t>
  </si>
  <si>
    <t>合　計</t>
  </si>
  <si>
    <t>車</t>
  </si>
  <si>
    <t>km</t>
  </si>
  <si>
    <t>←→</t>
  </si>
  <si>
    <t>参加費（非会員）</t>
  </si>
  <si>
    <t>参加費</t>
  </si>
  <si>
    <t>参加人数</t>
  </si>
  <si>
    <t>名</t>
  </si>
  <si>
    <t>名を予定</t>
  </si>
  <si>
    <t>　　　　　　　　　　　　　　　内　訳　・　備　考</t>
  </si>
  <si>
    <t xml:space="preserve"> 　　　　　　　　　　　　　　　内　訳　・　備　考</t>
  </si>
  <si>
    <t>参加費（県内会員）</t>
  </si>
  <si>
    <t>参加費（県外会員）</t>
  </si>
  <si>
    <t>参加費（県内会員）</t>
  </si>
  <si>
    <t>参加費（県外会員）</t>
  </si>
  <si>
    <t>准教授・副院長・副理事長　　　各4万円</t>
  </si>
  <si>
    <t>参加費（賛助会員）</t>
  </si>
  <si>
    <t>参加費（賛助会員）</t>
  </si>
  <si>
    <t>　　（交通費精算規定　往復金額　JR・バス等で計算　2009/07/24現在）　現在見直し中</t>
  </si>
  <si>
    <t>外部講師料</t>
  </si>
  <si>
    <t>外部講師交通費</t>
  </si>
  <si>
    <t>会員講師日当</t>
  </si>
  <si>
    <t>会員講師交通費</t>
  </si>
  <si>
    <t>会員講師日当と交通費の１枚の領収書を作成</t>
  </si>
  <si>
    <t>契約金額</t>
  </si>
  <si>
    <t>支払い金額</t>
  </si>
  <si>
    <t>領収書金額</t>
  </si>
  <si>
    <t>【会員講師の場合は日当として精算する】</t>
  </si>
  <si>
    <t>日当</t>
  </si>
  <si>
    <t>講師料と交通費の記載された１枚の領収書を作成する</t>
  </si>
  <si>
    <t>　日当</t>
  </si>
  <si>
    <t>10%源泉徴収</t>
  </si>
  <si>
    <t>但し、源泉徴収を含む</t>
  </si>
  <si>
    <t>講師料支払い金額</t>
  </si>
  <si>
    <t>外部講師　講師料専用領収書</t>
  </si>
  <si>
    <t>←</t>
  </si>
  <si>
    <t>外部講師　交通費専用領収書</t>
  </si>
  <si>
    <t>交通費支払い金額</t>
  </si>
  <si>
    <t>研修会名</t>
  </si>
  <si>
    <t>施設名</t>
  </si>
  <si>
    <t>会員番号</t>
  </si>
  <si>
    <t>検査研究班研修会</t>
  </si>
  <si>
    <t>Ｎｏ</t>
  </si>
  <si>
    <t>□</t>
  </si>
  <si>
    <t>非会員は
ﾁｴｯｸ</t>
  </si>
  <si>
    <t>糖尿病証明書発行</t>
  </si>
  <si>
    <t>領収書No</t>
  </si>
  <si>
    <t>領収書受取
サイン</t>
  </si>
  <si>
    <t>氏　名</t>
  </si>
  <si>
    <t>↓　参加受付表・研修会領収書は事務局種村まで</t>
  </si>
  <si>
    <t>　　　　　Tel (058)-239-2325（内線238） Fax (058)-230-1020</t>
  </si>
  <si>
    <t>　　　　　平野総合病院　臨床検査課　近藤　眞一</t>
  </si>
  <si>
    <t>　　　　↓　決算報告と糖尿病参加証明書希望者報告は近藤まで</t>
  </si>
  <si>
    <t>　　　　　〒501-1192　岐阜市黒野176番地</t>
  </si>
  <si>
    <t>各班長さんは１週間以内にJAMTの登録と決算書の作成をお願いします。参加受付表と領収書は開催ごとに岐臨技事務局まで送付下さい。</t>
  </si>
  <si>
    <t>　　　〒500-8384　岐阜市薮田南3丁目5番地10</t>
  </si>
  <si>
    <t>　　　Tel (058)-275-5596　Fax (058)-213-0220</t>
  </si>
  <si>
    <t>日　時</t>
  </si>
  <si>
    <t>場　所</t>
  </si>
  <si>
    <t>内　容</t>
  </si>
  <si>
    <t>源泉徴収</t>
  </si>
  <si>
    <t>外部講師１</t>
  </si>
  <si>
    <t>交通費明細</t>
  </si>
  <si>
    <t>会員講師１</t>
  </si>
  <si>
    <t>会員講師２</t>
  </si>
  <si>
    <t>会員講師３</t>
  </si>
  <si>
    <t>会員講師４</t>
  </si>
  <si>
    <t>会員講師５</t>
  </si>
  <si>
    <t>会員講師６</t>
  </si>
  <si>
    <t>会員講師の場合は日当として精算して源泉徴収なし</t>
  </si>
  <si>
    <t>自動←</t>
  </si>
  <si>
    <t>手入力←</t>
  </si>
  <si>
    <t>外部講師（１）</t>
  </si>
  <si>
    <t>講義内容</t>
  </si>
  <si>
    <t>講師氏名</t>
  </si>
  <si>
    <t>講師所属</t>
  </si>
  <si>
    <t>〒番号　施設住所</t>
  </si>
  <si>
    <t>〒番号　自宅住所</t>
  </si>
  <si>
    <t>講師料</t>
  </si>
  <si>
    <t>交通費</t>
  </si>
  <si>
    <t>備考欄</t>
  </si>
  <si>
    <t>外部講師（２）</t>
  </si>
  <si>
    <t>外部講師（３）</t>
  </si>
  <si>
    <t>内　容</t>
  </si>
  <si>
    <t>内　容</t>
  </si>
  <si>
    <t>外部講師報告書</t>
  </si>
  <si>
    <t>（県外会員は日臨技会員のみの件数も含めます）</t>
  </si>
  <si>
    <t>岐阜県技師会　会員　0円　　　　　　　　　県外技師会会員　　　300円　　　　　　　　　　非会員　　2,000円</t>
  </si>
  <si>
    <t>日臨技会員のみの参加は県外技師同様　300円とする</t>
  </si>
  <si>
    <t>　　（岐阜県医学検査学会・春季・秋季拡大研修会　参加費　2012/03/02　理事会決定）</t>
  </si>
  <si>
    <t>岐阜県技師会　会員　1,000円　　　　　　　　県外技師会会員　　 1,000円　　　　　　　  　　非会員　　1,000円</t>
  </si>
  <si>
    <t>岐臨技外部講師依頼マニュアルに準じます。</t>
  </si>
  <si>
    <t>岐臨技の外部講師　講師料支払い規程となります</t>
  </si>
  <si>
    <t>【外部講師の場合は2.1%の復興特別所得税が追加的に課税されます】</t>
  </si>
  <si>
    <t>雑費</t>
  </si>
  <si>
    <t>消耗品費</t>
  </si>
  <si>
    <t>通信運搬費</t>
  </si>
  <si>
    <t>会議費</t>
  </si>
  <si>
    <t>計算シート</t>
  </si>
  <si>
    <t>BOX①消費税込で計算する＆報酬額から源泉税を計算する場合</t>
  </si>
  <si>
    <t>報酬額</t>
  </si>
  <si>
    <t>源泉税</t>
  </si>
  <si>
    <t>実際手取額</t>
  </si>
  <si>
    <t>↑消費税込の額を記載します。</t>
  </si>
  <si>
    <t>BOX②消費税込で計算する＆実際の手取額から源泉税を計算する場合</t>
  </si>
  <si>
    <t>BOX③消費税別で計算する＆報酬額から源泉税を計算する場合</t>
  </si>
  <si>
    <t>実際手取額</t>
  </si>
  <si>
    <t>BOX④消費税別で計算する＆実際の手取額から源泉税を計算する場合</t>
  </si>
  <si>
    <t>源泉計算ソフト　～復興特別所得税対応版～</t>
  </si>
  <si>
    <t>※　このソフトは報酬金額に源泉所得税と復興特別所得税をあわせて、10.21％（100万円を超える部分については20.42％）徴収する外注先への支払の計算についてのみ対応しております。司法書士等、報酬金額から10,000円を控除した後に10.21％を乗じて徴収額を計算するような外注先への支払の計算には対応しておりません。</t>
  </si>
  <si>
    <t>※　このソフトは平成25年1月31日時点で施行されている法律に基づいて作成されております。</t>
  </si>
  <si>
    <t>◆本ソフトの使用方法</t>
  </si>
  <si>
    <t>「計算シート」タブの黄色いセルに、報酬額（源泉控除前の額）もしくは先方が受け取る実際手取額（源泉控除後の額）を記入します。自動的に源泉所得税等が計算されます。</t>
  </si>
  <si>
    <t>源泉税の計算方法は以下の４パターンがあり、パターンに合わせて４つのBOXをご用意しています。</t>
  </si>
  <si>
    <t>下記説明をご参照のうえ、請求・支払業務の実情に合ったパターンのBOXをご利用ください。</t>
  </si>
  <si>
    <t>①消費税込で計算する＆報酬額から源泉税を計算する場合</t>
  </si>
  <si>
    <t>②消費税込で計算する＆実際手取額から源泉税を計算する場合</t>
  </si>
  <si>
    <t>③消費税別で計算する＆報酬額から源泉税を計算する場合</t>
  </si>
  <si>
    <t>④消費税別で計算する＆実際手取額から源泉税を計算する場合</t>
  </si>
  <si>
    <t>◆どのBOXを選ぶべきか？</t>
  </si>
  <si>
    <t>１．消費税について</t>
  </si>
  <si>
    <t xml:space="preserve">　源泉計算にあたり税率を乗じる金額は、税法上、消費税込の金額で計算するのが原則ですが、報酬金額と消費税が区分されている場合には、消費税別の金額をもとに計算してもよいこととなっています。そのため、ひとつの請求額について、２通りの源泉税額が考えられます。
　そこで、消費税込で計算する場合（BOX①、②）と消費税別で計算する場合（BOX③、④）に分けております。
</t>
  </si>
  <si>
    <t>消費税込で計算する場合</t>
  </si>
  <si>
    <t>消費税別で計算する場合</t>
  </si>
  <si>
    <t>報酬額（税込）</t>
  </si>
  <si>
    <t>報酬額（税別）</t>
  </si>
  <si>
    <t>消費税額</t>
  </si>
  <si>
    <t>２．実際手取額からの算定について</t>
  </si>
  <si>
    <t>　外注先から、「手取りで○○円ほしい」というような請求をされる場合も散見されます。</t>
  </si>
  <si>
    <t>その場合は、実際手取額から報酬額、源泉税額を出すBOX②かBOX④をご利用ください。</t>
  </si>
  <si>
    <t>◆オススメ使用方法</t>
  </si>
  <si>
    <t xml:space="preserve">　支払先が複数あるような場合、BOXをコピーして、次のような一覧を作って使用されると
よいのではないかと思います。
※「書式」→「シート保護の解除」を行うと、計算式のコピー等が可能となります。
</t>
  </si>
  <si>
    <t>支払者</t>
  </si>
  <si>
    <t>○○</t>
  </si>
  <si>
    <t>××</t>
  </si>
  <si>
    <t>△△</t>
  </si>
  <si>
    <t>□□</t>
  </si>
  <si>
    <t>以上</t>
  </si>
  <si>
    <t>これを使って計算してください</t>
  </si>
  <si>
    <t>2014/1/1からの計算方法（支払い額に端数なし）</t>
  </si>
  <si>
    <r>
      <t>外部講師の場合、講師料の</t>
    </r>
    <r>
      <rPr>
        <b/>
        <sz val="10"/>
        <rFont val="ＭＳ Ｐ明朝"/>
        <family val="1"/>
      </rPr>
      <t>報酬金額（</t>
    </r>
    <r>
      <rPr>
        <sz val="10"/>
        <rFont val="ＭＳ Ｐ明朝"/>
        <family val="1"/>
      </rPr>
      <t>源泉徴収を含まない金額）を入力</t>
    </r>
  </si>
  <si>
    <r>
      <t>交通費の場合、講師料の</t>
    </r>
    <r>
      <rPr>
        <b/>
        <sz val="10"/>
        <rFont val="ＭＳ Ｐ明朝"/>
        <family val="1"/>
      </rPr>
      <t>報酬金額（</t>
    </r>
    <r>
      <rPr>
        <sz val="10"/>
        <rFont val="ＭＳ Ｐ明朝"/>
        <family val="1"/>
      </rPr>
      <t>源泉徴収を含まない金額）を入力</t>
    </r>
  </si>
  <si>
    <t>源泉税</t>
  </si>
  <si>
    <t>←→</t>
  </si>
  <si>
    <t>km</t>
  </si>
  <si>
    <t>←→</t>
  </si>
  <si>
    <t>源泉税</t>
  </si>
  <si>
    <r>
      <t>Excel</t>
    </r>
    <r>
      <rPr>
        <b/>
        <sz val="11"/>
        <color indexed="14"/>
        <rFont val="ＭＳ Ｐゴシック"/>
        <family val="3"/>
      </rPr>
      <t>の見出し「源泉計算式」のBOX②で計算して入力して下さい</t>
    </r>
  </si>
  <si>
    <t>源泉税</t>
  </si>
  <si>
    <t>平成26年度</t>
  </si>
  <si>
    <t>(一社)岐阜県臨床検査技師会</t>
  </si>
  <si>
    <t>部門研修会予算書</t>
  </si>
  <si>
    <t>部門研修会決算書</t>
  </si>
  <si>
    <t>講師料</t>
  </si>
  <si>
    <t>交通費</t>
  </si>
  <si>
    <t>報酬額　合計</t>
  </si>
  <si>
    <t>源泉税合計</t>
  </si>
  <si>
    <t>実際手取額合計</t>
  </si>
  <si>
    <t>総合計</t>
  </si>
  <si>
    <t>支払金額入力</t>
  </si>
  <si>
    <t>一般社団法人　岐阜県臨床検査技師会　参加受付表</t>
  </si>
  <si>
    <t>部門長１</t>
  </si>
  <si>
    <t>外部講師２</t>
  </si>
  <si>
    <t>部門長２</t>
  </si>
  <si>
    <t>部門長人件費</t>
  </si>
  <si>
    <t>部門長交通費</t>
  </si>
  <si>
    <t>一般社団法人　岐阜県臨床検査技師会　殿</t>
  </si>
  <si>
    <t>一般社団法人　岐阜県臨床検査技師会　殿</t>
  </si>
  <si>
    <t>　　（部門別研修会　参加費　2012/03/02　理事会決定）</t>
  </si>
  <si>
    <t>　　（部門別研修会　講師料規定　2011/06/01現在）</t>
  </si>
  <si>
    <t>　　（岐阜県医学検査学会・春季・秋季拡大研修会　講師料規定　2008/04/01現在）</t>
  </si>
  <si>
    <t>giringi-office@giringi.jp</t>
  </si>
  <si>
    <t>(一社)岐阜県臨床検査技師会</t>
  </si>
  <si>
    <t>　　　一般社団法人　岐阜県臨床検査技師会　事務所</t>
  </si>
  <si>
    <t>兼子　徹</t>
  </si>
  <si>
    <t>浅野　敦</t>
  </si>
  <si>
    <t xml:space="preserve"> </t>
  </si>
  <si>
    <t>講師料 1名</t>
  </si>
  <si>
    <t>講師1名　交通費　合計</t>
  </si>
  <si>
    <t>部門長1名　日当　各1,000円</t>
  </si>
  <si>
    <t>部門長1名　交通費　合計</t>
  </si>
  <si>
    <t>学術部発44号</t>
  </si>
  <si>
    <t>臨床生理部門長</t>
  </si>
  <si>
    <t>臨床生理</t>
  </si>
  <si>
    <t>平成27年　3月21日（土）　13：50 ～ 16：30</t>
  </si>
  <si>
    <t>東海中央病院　３階大会議室</t>
  </si>
  <si>
    <t>平成26年度 岐臨技フォトサーベイ総括　・　『ちょっと変わった？心電図　- case study - 』</t>
  </si>
  <si>
    <t>『専門医が教える　血管診療・手術における画像検査の役割（仮）』</t>
  </si>
  <si>
    <t>講師：岐阜大学医学部附属病院　心臓血管外科 講師　　島袋　勝也　先生</t>
  </si>
  <si>
    <t>会員講師1名　日当　各1,000円</t>
  </si>
  <si>
    <t>会員講師1名　交通費　合計</t>
  </si>
  <si>
    <t>講師：東海中央病院　林　博之　技師</t>
  </si>
  <si>
    <t>林　博之</t>
  </si>
  <si>
    <t>各務原</t>
  </si>
  <si>
    <t>野久　謙</t>
  </si>
  <si>
    <t>島袋　勝也</t>
  </si>
  <si>
    <t>岐阜市</t>
  </si>
  <si>
    <t>各務原</t>
  </si>
  <si>
    <t>生26－</t>
  </si>
  <si>
    <t>部門長名　日当　各1,000円</t>
  </si>
  <si>
    <t>会員講師2名　日当　各1,000円 （1名は座長）</t>
  </si>
  <si>
    <t>会員講師2名　交通費　合計</t>
  </si>
  <si>
    <t>林　博之</t>
  </si>
  <si>
    <t>島袋　勝也</t>
  </si>
  <si>
    <t>野久　謙</t>
  </si>
  <si>
    <t>森　晴雄（座長）</t>
  </si>
  <si>
    <t>本巣市</t>
  </si>
  <si>
    <t>各務原市</t>
  </si>
  <si>
    <t>関市</t>
  </si>
  <si>
    <t>岐阜市</t>
  </si>
  <si>
    <t>お茶代</t>
  </si>
  <si>
    <t>資料印刷代</t>
  </si>
  <si>
    <t>切手代</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</si>
</sst>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409]mmmm\ d\,\ yyyy;@"/>
    <numFmt numFmtId="193" formatCode="m/d/yy;@"/>
    <numFmt numFmtId="194" formatCode="[$-409]dddd\,\ mmmm\ dd\,\ yyyy"/>
    <numFmt numFmtId="195" formatCode="yyyy&quot;年&quot;m&quot;月&quot;d&quot;日&quot;;@"/>
    <numFmt numFmtId="196" formatCode="[$-411]ggge&quot;年&quot;m&quot;月&quot;d&quot;日&quot;;@"/>
    <numFmt numFmtId="197" formatCode="#,##0_);[Red]\(#,##0\)"/>
    <numFmt numFmtId="198" formatCode="0_);[Red]\(0\)"/>
    <numFmt numFmtId="199" formatCode="&quot;Yes&quot;;&quot;Yes&quot;;&quot;No&quot;"/>
    <numFmt numFmtId="200" formatCode="&quot;True&quot;;&quot;True&quot;;&quot;False&quot;"/>
    <numFmt numFmtId="201" formatCode="&quot;On&quot;;&quot;On&quot;;&quot;Off&quot;"/>
    <numFmt numFmtId="202" formatCode="[$€-2]\ #,##0.00_);[Red]\([$€-2]\ #,##0.00\)"/>
    <numFmt numFmtId="203" formatCode="&quot;\&quot;#,##0_);[Red]\(&quot;\&quot;#,##0\)"/>
    <numFmt numFmtId="204" formatCode="#,##0_ "/>
    <numFmt numFmtId="205" formatCode="0.0_ "/>
    <numFmt numFmtId="206" formatCode="#,##0.00_ "/>
    <numFmt numFmtId="207" formatCode="#,##0.0_ "/>
    <numFmt numFmtId="208" formatCode="0_ "/>
    <numFmt numFmtId="209" formatCode="0.0000000000_ "/>
    <numFmt numFmtId="210" formatCode="#,##0;&quot;△ &quot;#,##0"/>
  </numFmts>
  <fonts count="88">
    <font>
      <sz val="10"/>
      <name val="Arial"/>
      <family val="2"/>
    </font>
    <font>
      <sz val="11"/>
      <color indexed="8"/>
      <name val="Calibri"/>
      <family val="2"/>
    </font>
    <font>
      <sz val="8"/>
      <name val="Arial"/>
      <family val="2"/>
    </font>
    <font>
      <sz val="10"/>
      <name val="Palatino Linotype"/>
      <family val="1"/>
    </font>
    <font>
      <sz val="8"/>
      <name val="Palatino Linotype"/>
      <family val="1"/>
    </font>
    <font>
      <i/>
      <sz val="8"/>
      <name val="Palatino Linotype"/>
      <family val="1"/>
    </font>
    <font>
      <b/>
      <sz val="10"/>
      <color indexed="41"/>
      <name val="Palatino Linotype"/>
      <family val="1"/>
    </font>
    <font>
      <sz val="8"/>
      <color indexed="61"/>
      <name val="Palatino Linotype"/>
      <family val="1"/>
    </font>
    <font>
      <i/>
      <sz val="7"/>
      <color indexed="61"/>
      <name val="Palatino Linotype"/>
      <family val="1"/>
    </font>
    <font>
      <b/>
      <sz val="8"/>
      <color indexed="61"/>
      <name val="Palatino Linotype"/>
      <family val="1"/>
    </font>
    <font>
      <sz val="8"/>
      <color indexed="44"/>
      <name val="Palatino Linotype"/>
      <family val="1"/>
    </font>
    <font>
      <b/>
      <sz val="8"/>
      <color indexed="9"/>
      <name val="Palatino Linotype"/>
      <family val="1"/>
    </font>
    <font>
      <sz val="8"/>
      <color indexed="61"/>
      <name val="ＭＳ Ｐゴシック"/>
      <family val="3"/>
    </font>
    <font>
      <sz val="12"/>
      <color indexed="61"/>
      <name val="ＭＳ Ｐゴシック"/>
      <family val="3"/>
    </font>
    <font>
      <b/>
      <sz val="8"/>
      <color indexed="9"/>
      <name val="ＭＳ Ｐゴシック"/>
      <family val="3"/>
    </font>
    <font>
      <sz val="10"/>
      <color indexed="61"/>
      <name val="ＭＳ Ｐゴシック"/>
      <family val="3"/>
    </font>
    <font>
      <sz val="10"/>
      <name val="ＭＳ Ｐ明朝"/>
      <family val="1"/>
    </font>
    <font>
      <sz val="10"/>
      <color indexed="61"/>
      <name val="ＭＳ Ｐ明朝"/>
      <family val="1"/>
    </font>
    <font>
      <sz val="16"/>
      <color indexed="61"/>
      <name val="ＭＳ Ｐ明朝"/>
      <family val="1"/>
    </font>
    <font>
      <sz val="11"/>
      <name val="Arial"/>
      <family val="2"/>
    </font>
    <font>
      <sz val="10"/>
      <color indexed="61"/>
      <name val="Palatino Linotype"/>
      <family val="1"/>
    </font>
    <font>
      <sz val="8"/>
      <color indexed="61"/>
      <name val="ＭＳ Ｐ明朝"/>
      <family val="1"/>
    </font>
    <font>
      <sz val="11"/>
      <color indexed="61"/>
      <name val="ＭＳ Ｐ明朝"/>
      <family val="1"/>
    </font>
    <font>
      <sz val="18"/>
      <color indexed="61"/>
      <name val="ＭＳ Ｐ明朝"/>
      <family val="1"/>
    </font>
    <font>
      <b/>
      <sz val="8"/>
      <color indexed="9"/>
      <name val="ＭＳ Ｐ明朝"/>
      <family val="1"/>
    </font>
    <font>
      <sz val="8"/>
      <color indexed="44"/>
      <name val="ＭＳ Ｐ明朝"/>
      <family val="1"/>
    </font>
    <font>
      <sz val="10"/>
      <name val="ＭＳ Ｐゴシック"/>
      <family val="3"/>
    </font>
    <font>
      <sz val="6"/>
      <name val="ＭＳ Ｐゴシック"/>
      <family val="3"/>
    </font>
    <font>
      <sz val="10"/>
      <name val="MS Sans Serif"/>
      <family val="2"/>
    </font>
    <font>
      <sz val="8"/>
      <name val="ＭＳ Ｐゴシック"/>
      <family val="3"/>
    </font>
    <font>
      <u val="single"/>
      <sz val="11"/>
      <color indexed="12"/>
      <name val="ＭＳ Ｐゴシック"/>
      <family val="3"/>
    </font>
    <font>
      <sz val="14"/>
      <color indexed="61"/>
      <name val="ＭＳ Ｐゴシック"/>
      <family val="3"/>
    </font>
    <font>
      <sz val="18"/>
      <color indexed="61"/>
      <name val="ＭＳ Ｐゴシック"/>
      <family val="3"/>
    </font>
    <font>
      <sz val="9"/>
      <color indexed="61"/>
      <name val="ＭＳ Ｐゴシック"/>
      <family val="3"/>
    </font>
    <font>
      <u val="single"/>
      <sz val="10"/>
      <color indexed="36"/>
      <name val="Arial"/>
      <family val="2"/>
    </font>
    <font>
      <sz val="14"/>
      <color indexed="61"/>
      <name val="ＭＳ Ｐ明朝"/>
      <family val="1"/>
    </font>
    <font>
      <b/>
      <sz val="14"/>
      <color indexed="61"/>
      <name val="ＭＳ Ｐゴシック"/>
      <family val="3"/>
    </font>
    <font>
      <b/>
      <sz val="18"/>
      <color indexed="61"/>
      <name val="ＭＳ Ｐゴシック"/>
      <family val="3"/>
    </font>
    <font>
      <b/>
      <sz val="10"/>
      <name val="ＭＳ Ｐゴシック"/>
      <family val="3"/>
    </font>
    <font>
      <sz val="12"/>
      <color indexed="61"/>
      <name val="ＭＳ Ｐ明朝"/>
      <family val="1"/>
    </font>
    <font>
      <sz val="12"/>
      <name val="Arial"/>
      <family val="2"/>
    </font>
    <font>
      <b/>
      <sz val="10"/>
      <color indexed="61"/>
      <name val="ＭＳ Ｐ明朝"/>
      <family val="1"/>
    </font>
    <font>
      <b/>
      <sz val="22"/>
      <color indexed="61"/>
      <name val="ＭＳ Ｐゴシック"/>
      <family val="3"/>
    </font>
    <font>
      <sz val="22"/>
      <name val="Arial"/>
      <family val="2"/>
    </font>
    <font>
      <sz val="10"/>
      <color indexed="10"/>
      <name val="ＭＳ Ｐ明朝"/>
      <family val="1"/>
    </font>
    <font>
      <b/>
      <sz val="24"/>
      <name val="Palatino Linotype"/>
      <family val="1"/>
    </font>
    <font>
      <b/>
      <sz val="24"/>
      <name val="Arial"/>
      <family val="2"/>
    </font>
    <font>
      <sz val="14"/>
      <name val="ＭＳ Ｐゴシック"/>
      <family val="3"/>
    </font>
    <font>
      <sz val="11"/>
      <name val="ＭＳ Ｐゴシック"/>
      <family val="3"/>
    </font>
    <font>
      <sz val="10.5"/>
      <name val="ＭＳ Ｐゴシック"/>
      <family val="3"/>
    </font>
    <font>
      <b/>
      <sz val="14"/>
      <name val="ＭＳ Ｐゴシック"/>
      <family val="3"/>
    </font>
    <font>
      <b/>
      <sz val="10"/>
      <name val="Arial"/>
      <family val="2"/>
    </font>
    <font>
      <sz val="18"/>
      <name val="ＭＳ Ｐゴシック"/>
      <family val="3"/>
    </font>
    <font>
      <b/>
      <sz val="11"/>
      <color indexed="10"/>
      <name val="ＭＳ Ｐゴシック"/>
      <family val="3"/>
    </font>
    <font>
      <b/>
      <sz val="11"/>
      <color indexed="12"/>
      <name val="ＭＳ Ｐゴシック"/>
      <family val="3"/>
    </font>
    <font>
      <b/>
      <sz val="10"/>
      <color indexed="39"/>
      <name val="ＭＳ Ｐ明朝"/>
      <family val="1"/>
    </font>
    <font>
      <i/>
      <sz val="14"/>
      <color indexed="8"/>
      <name val="ＭＳ Ｐゴシック"/>
      <family val="3"/>
    </font>
    <font>
      <sz val="16"/>
      <color indexed="8"/>
      <name val="ＭＳ Ｐゴシック"/>
      <family val="3"/>
    </font>
    <font>
      <b/>
      <sz val="16"/>
      <color indexed="8"/>
      <name val="ＭＳ Ｐゴシック"/>
      <family val="3"/>
    </font>
    <font>
      <sz val="14"/>
      <color indexed="8"/>
      <name val="ＭＳ Ｐゴシック"/>
      <family val="3"/>
    </font>
    <font>
      <sz val="11"/>
      <color indexed="10"/>
      <name val="ＭＳ Ｐゴシック"/>
      <family val="3"/>
    </font>
    <font>
      <i/>
      <sz val="11"/>
      <color indexed="8"/>
      <name val="ＭＳ Ｐゴシック"/>
      <family val="3"/>
    </font>
    <font>
      <sz val="11"/>
      <color indexed="8"/>
      <name val="ＭＳ Ｐゴシック"/>
      <family val="3"/>
    </font>
    <font>
      <b/>
      <sz val="11"/>
      <color indexed="8"/>
      <name val="ＭＳ Ｐゴシック"/>
      <family val="3"/>
    </font>
    <font>
      <b/>
      <sz val="14"/>
      <color indexed="13"/>
      <name val="ＭＳ Ｐゴシック"/>
      <family val="3"/>
    </font>
    <font>
      <b/>
      <sz val="16"/>
      <color indexed="10"/>
      <name val="ＭＳ Ｐゴシック"/>
      <family val="3"/>
    </font>
    <font>
      <b/>
      <sz val="10"/>
      <name val="ＭＳ Ｐ明朝"/>
      <family val="1"/>
    </font>
    <font>
      <b/>
      <sz val="11"/>
      <color indexed="14"/>
      <name val="Arial"/>
      <family val="2"/>
    </font>
    <font>
      <b/>
      <sz val="11"/>
      <color indexed="14"/>
      <name val="ＭＳ Ｐゴシック"/>
      <family val="3"/>
    </font>
    <font>
      <sz val="20"/>
      <color indexed="8"/>
      <name val="ＭＳ Ｐゴシック"/>
      <family val="3"/>
    </font>
    <font>
      <sz val="20"/>
      <name val="Arial"/>
      <family val="2"/>
    </font>
    <font>
      <sz val="11"/>
      <color indexed="9"/>
      <name val="Calibri"/>
      <family val="2"/>
    </font>
    <font>
      <i/>
      <sz val="11"/>
      <color indexed="23"/>
      <name val="Calibri"/>
      <family val="2"/>
    </font>
    <font>
      <sz val="11"/>
      <color indexed="10"/>
      <name val="Calibri"/>
      <family val="2"/>
    </font>
    <font>
      <sz val="11"/>
      <color indexed="17"/>
      <name val="Calibri"/>
      <family val="2"/>
    </font>
    <font>
      <sz val="11"/>
      <color indexed="36"/>
      <name val="Calibri"/>
      <family val="2"/>
    </font>
    <font>
      <b/>
      <sz val="18"/>
      <color indexed="49"/>
      <name val="Cambria"/>
      <family val="1"/>
    </font>
    <font>
      <b/>
      <sz val="15"/>
      <color indexed="49"/>
      <name val="Calibri"/>
      <family val="2"/>
    </font>
    <font>
      <b/>
      <sz val="13"/>
      <color indexed="49"/>
      <name val="Calibri"/>
      <family val="2"/>
    </font>
    <font>
      <b/>
      <sz val="11"/>
      <color indexed="49"/>
      <name val="Calibri"/>
      <family val="2"/>
    </font>
    <font>
      <b/>
      <sz val="11"/>
      <color indexed="9"/>
      <name val="Calibri"/>
      <family val="2"/>
    </font>
    <font>
      <b/>
      <sz val="11"/>
      <color indexed="8"/>
      <name val="Calibri"/>
      <family val="2"/>
    </font>
    <font>
      <b/>
      <sz val="11"/>
      <color indexed="52"/>
      <name val="Calibri"/>
      <family val="2"/>
    </font>
    <font>
      <b/>
      <sz val="11"/>
      <color indexed="63"/>
      <name val="Calibri"/>
      <family val="2"/>
    </font>
    <font>
      <sz val="11"/>
      <color indexed="61"/>
      <name val="Calibri"/>
      <family val="2"/>
    </font>
    <font>
      <sz val="11"/>
      <color indexed="60"/>
      <name val="Calibri"/>
      <family val="2"/>
    </font>
    <font>
      <sz val="11"/>
      <color indexed="52"/>
      <name val="Calibri"/>
      <family val="2"/>
    </font>
    <font>
      <sz val="9"/>
      <color indexed="8"/>
      <name val="ＭＳ Ｐゴシック"/>
      <family val="3"/>
    </font>
  </fonts>
  <fills count="25">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0"/>
        <bgColor indexed="64"/>
      </patternFill>
    </fill>
    <fill>
      <patternFill patternType="solid">
        <fgColor indexed="29"/>
        <bgColor indexed="64"/>
      </patternFill>
    </fill>
    <fill>
      <patternFill patternType="solid">
        <fgColor indexed="43"/>
        <bgColor indexed="64"/>
      </patternFill>
    </fill>
    <fill>
      <patternFill patternType="solid">
        <fgColor indexed="20"/>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23"/>
        <bgColor indexed="64"/>
      </patternFill>
    </fill>
    <fill>
      <patternFill patternType="solid">
        <fgColor indexed="53"/>
        <bgColor indexed="64"/>
      </patternFill>
    </fill>
    <fill>
      <patternFill patternType="solid">
        <fgColor indexed="54"/>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indexed="24"/>
        <bgColor indexed="64"/>
      </patternFill>
    </fill>
    <fill>
      <patternFill patternType="solid">
        <fgColor indexed="13"/>
        <bgColor indexed="64"/>
      </patternFill>
    </fill>
    <fill>
      <patternFill patternType="solid">
        <fgColor indexed="11"/>
        <bgColor indexed="64"/>
      </patternFill>
    </fill>
    <fill>
      <patternFill patternType="solid">
        <fgColor indexed="27"/>
        <bgColor indexed="64"/>
      </patternFill>
    </fill>
    <fill>
      <patternFill patternType="solid">
        <fgColor indexed="12"/>
        <bgColor indexed="64"/>
      </patternFill>
    </fill>
  </fills>
  <borders count="94">
    <border>
      <left/>
      <right/>
      <top/>
      <bottom/>
      <diagonal/>
    </border>
    <border>
      <left style="double">
        <color indexed="63"/>
      </left>
      <right style="double">
        <color indexed="63"/>
      </right>
      <top style="double">
        <color indexed="63"/>
      </top>
      <bottom style="double">
        <color indexed="63"/>
      </bottom>
    </border>
    <border>
      <left style="thin">
        <color indexed="20"/>
      </left>
      <right style="thin">
        <color indexed="20"/>
      </right>
      <top style="thin">
        <color indexed="20"/>
      </top>
      <bottom style="thin">
        <color indexed="20"/>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color indexed="44"/>
      </left>
      <right/>
      <top/>
      <bottom style="thin">
        <color indexed="41"/>
      </bottom>
    </border>
    <border>
      <left/>
      <right style="thin">
        <color indexed="44"/>
      </right>
      <top/>
      <bottom style="thin">
        <color indexed="41"/>
      </bottom>
    </border>
    <border>
      <left style="thin">
        <color indexed="41"/>
      </left>
      <right style="thin">
        <color indexed="41"/>
      </right>
      <top style="thin">
        <color indexed="41"/>
      </top>
      <bottom style="thin">
        <color indexed="41"/>
      </bottom>
    </border>
    <border>
      <left style="thin">
        <color indexed="61"/>
      </left>
      <right style="thin">
        <color indexed="61"/>
      </right>
      <top style="thin">
        <color indexed="61"/>
      </top>
      <bottom style="thin">
        <color indexed="61"/>
      </bottom>
    </border>
    <border>
      <left>
        <color indexed="63"/>
      </left>
      <right>
        <color indexed="63"/>
      </right>
      <top style="hair"/>
      <bottom style="hair"/>
    </border>
    <border>
      <left style="thin">
        <color indexed="61"/>
      </left>
      <right>
        <color indexed="63"/>
      </right>
      <top style="thin">
        <color indexed="61"/>
      </top>
      <bottom>
        <color indexed="63"/>
      </bottom>
    </border>
    <border>
      <left>
        <color indexed="63"/>
      </left>
      <right>
        <color indexed="63"/>
      </right>
      <top style="thin">
        <color indexed="61"/>
      </top>
      <bottom>
        <color indexed="63"/>
      </bottom>
    </border>
    <border>
      <left>
        <color indexed="63"/>
      </left>
      <right style="thin">
        <color indexed="61"/>
      </right>
      <top style="thin">
        <color indexed="61"/>
      </top>
      <bottom>
        <color indexed="63"/>
      </bottom>
    </border>
    <border>
      <left style="thin">
        <color indexed="61"/>
      </left>
      <right>
        <color indexed="63"/>
      </right>
      <top>
        <color indexed="63"/>
      </top>
      <bottom>
        <color indexed="63"/>
      </bottom>
    </border>
    <border>
      <left>
        <color indexed="63"/>
      </left>
      <right style="thin">
        <color indexed="61"/>
      </right>
      <top>
        <color indexed="63"/>
      </top>
      <bottom>
        <color indexed="63"/>
      </bottom>
    </border>
    <border>
      <left style="thin">
        <color indexed="61"/>
      </left>
      <right>
        <color indexed="63"/>
      </right>
      <top>
        <color indexed="63"/>
      </top>
      <bottom style="thin">
        <color indexed="61"/>
      </bottom>
    </border>
    <border>
      <left>
        <color indexed="63"/>
      </left>
      <right>
        <color indexed="63"/>
      </right>
      <top>
        <color indexed="63"/>
      </top>
      <bottom style="thin">
        <color indexed="61"/>
      </bottom>
    </border>
    <border>
      <left>
        <color indexed="63"/>
      </left>
      <right style="thin">
        <color indexed="61"/>
      </right>
      <top>
        <color indexed="63"/>
      </top>
      <bottom style="thin">
        <color indexed="61"/>
      </bottom>
    </border>
    <border>
      <left>
        <color indexed="63"/>
      </left>
      <right>
        <color indexed="63"/>
      </right>
      <top style="hair"/>
      <bottom style="thin">
        <color indexed="61"/>
      </bottom>
    </border>
    <border>
      <left>
        <color indexed="63"/>
      </left>
      <right style="thin">
        <color indexed="41"/>
      </right>
      <top style="thin">
        <color indexed="41"/>
      </top>
      <bottom style="thin">
        <color indexed="41"/>
      </bottom>
    </border>
    <border>
      <left>
        <color indexed="63"/>
      </left>
      <right>
        <color indexed="63"/>
      </right>
      <top style="hair">
        <color indexed="61"/>
      </top>
      <bottom style="hair">
        <color indexed="61"/>
      </bottom>
    </border>
    <border>
      <left>
        <color indexed="63"/>
      </left>
      <right>
        <color indexed="63"/>
      </right>
      <top>
        <color indexed="63"/>
      </top>
      <bottom style="hair"/>
    </border>
    <border>
      <left>
        <color indexed="63"/>
      </left>
      <right>
        <color indexed="63"/>
      </right>
      <top style="hair"/>
      <bottom>
        <color indexed="63"/>
      </bottom>
    </border>
    <border>
      <left style="thin">
        <color indexed="41"/>
      </left>
      <right>
        <color indexed="63"/>
      </right>
      <top style="thin">
        <color indexed="41"/>
      </top>
      <bottom style="thin">
        <color indexed="41"/>
      </bottom>
    </border>
    <border>
      <left>
        <color indexed="63"/>
      </left>
      <right>
        <color indexed="63"/>
      </right>
      <top style="thin">
        <color indexed="41"/>
      </top>
      <bottom style="thin">
        <color indexed="41"/>
      </bottom>
    </border>
    <border>
      <left>
        <color indexed="63"/>
      </left>
      <right>
        <color indexed="63"/>
      </right>
      <top>
        <color indexed="63"/>
      </top>
      <bottom style="thin">
        <color indexed="44"/>
      </bottom>
    </border>
    <border>
      <left style="thin">
        <color indexed="41"/>
      </left>
      <right style="thin">
        <color indexed="61"/>
      </right>
      <top style="thin">
        <color indexed="61"/>
      </top>
      <bottom>
        <color indexed="63"/>
      </bottom>
    </border>
    <border>
      <left style="thin">
        <color indexed="41"/>
      </left>
      <right style="thin">
        <color indexed="61"/>
      </right>
      <top>
        <color indexed="63"/>
      </top>
      <bottom>
        <color indexed="63"/>
      </bottom>
    </border>
    <border>
      <left style="thin">
        <color indexed="41"/>
      </left>
      <right style="thin">
        <color indexed="61"/>
      </right>
      <top>
        <color indexed="63"/>
      </top>
      <bottom style="thin">
        <color indexed="41"/>
      </bottom>
    </border>
    <border>
      <left style="thin">
        <color indexed="61"/>
      </left>
      <right style="thin">
        <color indexed="41"/>
      </right>
      <top style="thin">
        <color indexed="41"/>
      </top>
      <bottom style="thin">
        <color indexed="41"/>
      </bottom>
    </border>
    <border>
      <left style="thin">
        <color indexed="41"/>
      </left>
      <right style="thin">
        <color indexed="41"/>
      </right>
      <top>
        <color indexed="63"/>
      </top>
      <bottom style="thin">
        <color indexed="41"/>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color indexed="41"/>
      </left>
      <right style="thin">
        <color indexed="41"/>
      </right>
      <top style="thin">
        <color indexed="41"/>
      </top>
      <bottom>
        <color indexed="63"/>
      </bottom>
    </border>
    <border>
      <left>
        <color indexed="63"/>
      </left>
      <right>
        <color indexed="63"/>
      </right>
      <top style="thin">
        <color indexed="41"/>
      </top>
      <bottom>
        <color indexed="63"/>
      </bottom>
    </border>
    <border>
      <left>
        <color indexed="63"/>
      </left>
      <right style="thin">
        <color indexed="41"/>
      </right>
      <top style="thin">
        <color indexed="41"/>
      </top>
      <bottom>
        <color indexed="63"/>
      </bottom>
    </border>
    <border>
      <left style="thin">
        <color indexed="41"/>
      </left>
      <right>
        <color indexed="63"/>
      </right>
      <top>
        <color indexed="63"/>
      </top>
      <bottom>
        <color indexed="63"/>
      </bottom>
    </border>
    <border>
      <left>
        <color indexed="63"/>
      </left>
      <right style="thin">
        <color indexed="41"/>
      </right>
      <top>
        <color indexed="63"/>
      </top>
      <bottom>
        <color indexed="63"/>
      </bottom>
    </border>
    <border>
      <left style="thin">
        <color indexed="41"/>
      </left>
      <right>
        <color indexed="63"/>
      </right>
      <top>
        <color indexed="63"/>
      </top>
      <bottom style="thin">
        <color indexed="41"/>
      </bottom>
    </border>
    <border>
      <left>
        <color indexed="63"/>
      </left>
      <right>
        <color indexed="63"/>
      </right>
      <top>
        <color indexed="63"/>
      </top>
      <bottom style="thin">
        <color indexed="41"/>
      </bottom>
    </border>
    <border>
      <left>
        <color indexed="63"/>
      </left>
      <right style="thin">
        <color indexed="41"/>
      </right>
      <top>
        <color indexed="63"/>
      </top>
      <bottom style="thin">
        <color indexed="41"/>
      </bottom>
    </border>
    <border>
      <left style="thin">
        <color indexed="41"/>
      </left>
      <right>
        <color indexed="63"/>
      </right>
      <top style="thin">
        <color indexed="41"/>
      </top>
      <bottom>
        <color indexed="63"/>
      </bottom>
    </border>
    <border>
      <left>
        <color indexed="63"/>
      </left>
      <right>
        <color indexed="63"/>
      </right>
      <top>
        <color indexed="63"/>
      </top>
      <bottom style="hair">
        <color indexed="61"/>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n"/>
      <right style="thin"/>
      <top style="thin"/>
      <bottom style="thick">
        <color indexed="12"/>
      </bottom>
    </border>
    <border>
      <left style="thin"/>
      <right style="medium"/>
      <top style="thin"/>
      <bottom style="thick">
        <color indexed="12"/>
      </bottom>
    </border>
    <border>
      <left>
        <color indexed="63"/>
      </left>
      <right>
        <color indexed="63"/>
      </right>
      <top>
        <color indexed="63"/>
      </top>
      <bottom style="thick">
        <color indexed="12"/>
      </bottom>
    </border>
    <border>
      <left style="thick">
        <color indexed="12"/>
      </left>
      <right>
        <color indexed="63"/>
      </right>
      <top style="thick">
        <color indexed="12"/>
      </top>
      <bottom>
        <color indexed="63"/>
      </bottom>
    </border>
    <border>
      <left style="thick">
        <color indexed="12"/>
      </left>
      <right>
        <color indexed="63"/>
      </right>
      <top>
        <color indexed="63"/>
      </top>
      <bottom>
        <color indexed="63"/>
      </bottom>
    </border>
    <border>
      <left style="thick">
        <color indexed="12"/>
      </left>
      <right>
        <color indexed="63"/>
      </right>
      <top>
        <color indexed="63"/>
      </top>
      <bottom style="thick">
        <color indexed="12"/>
      </bottom>
    </border>
    <border>
      <left style="medium"/>
      <right style="thin"/>
      <top style="thin"/>
      <bottom style="thick">
        <color indexed="12"/>
      </bottom>
    </border>
    <border>
      <left style="thick">
        <color indexed="12"/>
      </left>
      <right style="thick">
        <color indexed="12"/>
      </right>
      <top style="thick">
        <color indexed="12"/>
      </top>
      <bottom style="thick">
        <color indexed="12"/>
      </bottom>
    </border>
    <border>
      <left style="thin">
        <color indexed="61"/>
      </left>
      <right>
        <color indexed="63"/>
      </right>
      <top style="thin">
        <color indexed="61"/>
      </top>
      <bottom style="thin">
        <color indexed="61"/>
      </bottom>
    </border>
    <border>
      <left>
        <color indexed="63"/>
      </left>
      <right style="thin">
        <color indexed="61"/>
      </right>
      <top style="thin">
        <color indexed="61"/>
      </top>
      <bottom style="thin">
        <color indexed="61"/>
      </bottom>
    </border>
    <border>
      <left style="thin"/>
      <right>
        <color indexed="63"/>
      </right>
      <top style="hair"/>
      <bottom style="hair"/>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style="thick">
        <color indexed="12"/>
      </right>
      <top>
        <color indexed="63"/>
      </top>
      <bottom>
        <color indexed="63"/>
      </bottom>
    </border>
    <border>
      <left>
        <color indexed="63"/>
      </left>
      <right style="thick">
        <color indexed="12"/>
      </right>
      <top>
        <color indexed="63"/>
      </top>
      <bottom style="thick">
        <color indexed="12"/>
      </bottom>
    </border>
    <border>
      <left>
        <color indexed="63"/>
      </left>
      <right style="thin">
        <color indexed="61"/>
      </right>
      <top style="thin">
        <color indexed="41"/>
      </top>
      <bottom style="thin">
        <color indexed="41"/>
      </bottom>
    </border>
    <border>
      <left style="thin">
        <color indexed="61"/>
      </left>
      <right>
        <color indexed="63"/>
      </right>
      <top>
        <color indexed="63"/>
      </top>
      <bottom style="thin">
        <color indexed="41"/>
      </bottom>
    </border>
    <border>
      <left>
        <color indexed="63"/>
      </left>
      <right style="thin">
        <color indexed="61"/>
      </right>
      <top>
        <color indexed="63"/>
      </top>
      <bottom style="thin">
        <color indexed="41"/>
      </bottom>
    </border>
    <border>
      <left style="thin">
        <color indexed="61"/>
      </left>
      <right style="thin">
        <color indexed="41"/>
      </right>
      <top style="thin">
        <color indexed="61"/>
      </top>
      <bottom>
        <color indexed="63"/>
      </bottom>
    </border>
    <border>
      <left style="thin">
        <color indexed="61"/>
      </left>
      <right style="thin">
        <color indexed="41"/>
      </right>
      <top>
        <color indexed="63"/>
      </top>
      <bottom>
        <color indexed="63"/>
      </bottom>
    </border>
    <border>
      <left style="thin">
        <color indexed="41"/>
      </left>
      <right>
        <color indexed="63"/>
      </right>
      <top style="thin">
        <color indexed="61"/>
      </top>
      <bottom style="thin"/>
    </border>
    <border>
      <left style="thin">
        <color indexed="41"/>
      </left>
      <right>
        <color indexed="63"/>
      </right>
      <top style="thin"/>
      <bottom style="thin"/>
    </border>
    <border>
      <left style="thin">
        <color indexed="41"/>
      </left>
      <right>
        <color indexed="63"/>
      </right>
      <top style="thin"/>
      <bottom>
        <color indexed="63"/>
      </bottom>
    </border>
    <border>
      <left style="thin">
        <color indexed="41"/>
      </left>
      <right>
        <color indexed="63"/>
      </right>
      <top style="thin"/>
      <bottom style="thin">
        <color indexed="41"/>
      </bottom>
    </border>
    <border>
      <left style="thin">
        <color indexed="61"/>
      </left>
      <right style="thin">
        <color indexed="41"/>
      </right>
      <top style="thin">
        <color indexed="41"/>
      </top>
      <bottom>
        <color indexed="63"/>
      </bottom>
    </border>
    <border>
      <left style="thin">
        <color indexed="61"/>
      </left>
      <right style="thin">
        <color indexed="41"/>
      </right>
      <top>
        <color indexed="63"/>
      </top>
      <bottom style="thin">
        <color indexed="41"/>
      </bottom>
    </border>
    <border>
      <left>
        <color indexed="63"/>
      </left>
      <right style="thin">
        <color indexed="61"/>
      </right>
      <top style="thin">
        <color indexed="41"/>
      </top>
      <bottom>
        <color indexed="63"/>
      </bottom>
    </border>
    <border>
      <left>
        <color indexed="63"/>
      </left>
      <right style="thin">
        <color indexed="41"/>
      </right>
      <top style="thin">
        <color indexed="61"/>
      </top>
      <bottom>
        <color indexed="63"/>
      </bottom>
    </border>
    <border>
      <left style="thin">
        <color indexed="41"/>
      </left>
      <right>
        <color indexed="63"/>
      </right>
      <top style="thin">
        <color indexed="61"/>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71" fillId="10"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3" borderId="0" applyNumberFormat="0" applyBorder="0" applyAlignment="0" applyProtection="0"/>
    <xf numFmtId="0" fontId="28" fillId="0" borderId="0">
      <alignment/>
      <protection/>
    </xf>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1" borderId="0" applyNumberFormat="0" applyBorder="0" applyAlignment="0" applyProtection="0"/>
    <xf numFmtId="0" fontId="71" fillId="15" borderId="0" applyNumberFormat="0" applyBorder="0" applyAlignment="0" applyProtection="0"/>
    <xf numFmtId="0" fontId="76" fillId="0" borderId="0" applyNumberFormat="0" applyFill="0" applyBorder="0" applyAlignment="0" applyProtection="0"/>
    <xf numFmtId="0" fontId="80" fillId="16" borderId="1" applyNumberFormat="0" applyAlignment="0" applyProtection="0"/>
    <xf numFmtId="0" fontId="85" fillId="8"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4" borderId="2" applyNumberFormat="0" applyFont="0" applyAlignment="0" applyProtection="0"/>
    <xf numFmtId="0" fontId="86" fillId="0" borderId="3" applyNumberFormat="0" applyFill="0" applyAlignment="0" applyProtection="0"/>
    <xf numFmtId="0" fontId="75" fillId="17" borderId="0" applyNumberFormat="0" applyBorder="0" applyAlignment="0" applyProtection="0"/>
    <xf numFmtId="0" fontId="82" fillId="18" borderId="4" applyNumberFormat="0" applyAlignment="0" applyProtection="0"/>
    <xf numFmtId="0" fontId="73"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1" fillId="0" borderId="8" applyNumberFormat="0" applyFill="0" applyAlignment="0" applyProtection="0"/>
    <xf numFmtId="0" fontId="83" fillId="18" borderId="9" applyNumberFormat="0" applyAlignment="0" applyProtection="0"/>
    <xf numFmtId="0" fontId="72"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4" fillId="3" borderId="4" applyNumberFormat="0" applyAlignment="0" applyProtection="0"/>
    <xf numFmtId="0" fontId="34" fillId="0" borderId="0" applyNumberFormat="0" applyFill="0" applyBorder="0" applyAlignment="0" applyProtection="0"/>
    <xf numFmtId="0" fontId="74" fillId="19" borderId="0" applyNumberFormat="0" applyBorder="0" applyAlignment="0" applyProtection="0"/>
  </cellStyleXfs>
  <cellXfs count="421">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xf>
    <xf numFmtId="0" fontId="4" fillId="5" borderId="0" xfId="0" applyFont="1" applyFill="1" applyBorder="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5" fillId="5" borderId="0" xfId="0" applyFont="1" applyFill="1" applyBorder="1" applyAlignment="1">
      <alignment/>
    </xf>
    <xf numFmtId="0" fontId="4" fillId="5" borderId="0" xfId="0" applyFont="1" applyFill="1" applyBorder="1" applyAlignment="1">
      <alignment/>
    </xf>
    <xf numFmtId="0" fontId="4" fillId="0" borderId="0" xfId="0" applyFont="1" applyBorder="1" applyAlignment="1">
      <alignment/>
    </xf>
    <xf numFmtId="0" fontId="6" fillId="0" borderId="0" xfId="0" applyFont="1" applyAlignment="1">
      <alignment horizontal="center"/>
    </xf>
    <xf numFmtId="0" fontId="4" fillId="5" borderId="0" xfId="0" applyNumberFormat="1" applyFont="1" applyFill="1" applyBorder="1" applyAlignment="1">
      <alignment horizontal="left" vertical="center"/>
    </xf>
    <xf numFmtId="0" fontId="7" fillId="0" borderId="0" xfId="0" applyFont="1" applyAlignment="1">
      <alignment/>
    </xf>
    <xf numFmtId="0" fontId="7" fillId="0" borderId="0" xfId="0" applyFont="1" applyAlignment="1">
      <alignment/>
    </xf>
    <xf numFmtId="0" fontId="10" fillId="0" borderId="0" xfId="0" applyFont="1" applyAlignment="1">
      <alignment horizontal="center" vertical="center"/>
    </xf>
    <xf numFmtId="0" fontId="12" fillId="0" borderId="0" xfId="0" applyFont="1" applyFill="1" applyBorder="1" applyAlignment="1">
      <alignment horizontal="right"/>
    </xf>
    <xf numFmtId="0" fontId="17" fillId="0" borderId="0" xfId="0" applyFont="1" applyAlignment="1">
      <alignment horizontal="right"/>
    </xf>
    <xf numFmtId="0" fontId="22" fillId="0" borderId="0" xfId="0" applyFont="1" applyAlignment="1">
      <alignment horizontal="right"/>
    </xf>
    <xf numFmtId="0" fontId="8" fillId="0" borderId="0" xfId="0" applyFont="1" applyBorder="1" applyAlignment="1">
      <alignment horizontal="right" vertical="center"/>
    </xf>
    <xf numFmtId="0" fontId="7" fillId="0" borderId="0" xfId="0" applyFont="1" applyAlignment="1">
      <alignment horizontal="right" vertical="center"/>
    </xf>
    <xf numFmtId="0" fontId="17" fillId="0" borderId="0" xfId="0" applyFont="1" applyAlignment="1">
      <alignment horizontal="right" vertical="center"/>
    </xf>
    <xf numFmtId="0" fontId="22" fillId="0" borderId="0" xfId="0" applyFont="1" applyAlignment="1">
      <alignment horizontal="center"/>
    </xf>
    <xf numFmtId="196" fontId="20" fillId="0" borderId="0" xfId="0" applyNumberFormat="1" applyFont="1" applyAlignment="1">
      <alignment horizontal="center"/>
    </xf>
    <xf numFmtId="0" fontId="23" fillId="0" borderId="0" xfId="0" applyFont="1" applyBorder="1" applyAlignment="1">
      <alignment horizontal="center" vertical="center"/>
    </xf>
    <xf numFmtId="0" fontId="0" fillId="0" borderId="0" xfId="0" applyAlignment="1">
      <alignment shrinkToFit="1"/>
    </xf>
    <xf numFmtId="0" fontId="18" fillId="0" borderId="0" xfId="0" applyFont="1" applyBorder="1" applyAlignment="1">
      <alignment horizontal="center" vertical="center"/>
    </xf>
    <xf numFmtId="193" fontId="14" fillId="10" borderId="10" xfId="0" applyNumberFormat="1" applyFont="1" applyFill="1" applyBorder="1" applyAlignment="1">
      <alignment horizontal="center" vertical="center"/>
    </xf>
    <xf numFmtId="0" fontId="14" fillId="10" borderId="11" xfId="0" applyFont="1" applyFill="1" applyBorder="1" applyAlignment="1">
      <alignment horizontal="center" vertical="center"/>
    </xf>
    <xf numFmtId="2" fontId="21" fillId="5" borderId="12" xfId="0" applyNumberFormat="1" applyFont="1" applyFill="1" applyBorder="1" applyAlignment="1">
      <alignment horizontal="left" vertical="center"/>
    </xf>
    <xf numFmtId="197" fontId="7" fillId="6" borderId="12" xfId="0" applyNumberFormat="1" applyFont="1" applyFill="1" applyBorder="1" applyAlignment="1">
      <alignment vertical="center"/>
    </xf>
    <xf numFmtId="197" fontId="7" fillId="5" borderId="12" xfId="0" applyNumberFormat="1" applyFont="1" applyFill="1" applyBorder="1" applyAlignment="1">
      <alignment vertical="center"/>
    </xf>
    <xf numFmtId="0" fontId="17" fillId="0" borderId="0" xfId="0" applyFont="1" applyBorder="1" applyAlignment="1">
      <alignment horizontal="center"/>
    </xf>
    <xf numFmtId="0" fontId="20" fillId="0" borderId="0" xfId="0" applyFont="1" applyBorder="1" applyAlignment="1">
      <alignment horizontal="center"/>
    </xf>
    <xf numFmtId="2" fontId="17" fillId="5" borderId="0" xfId="0" applyNumberFormat="1" applyFont="1" applyFill="1" applyBorder="1" applyAlignment="1">
      <alignment horizontal="left" vertical="center"/>
    </xf>
    <xf numFmtId="0" fontId="21" fillId="5" borderId="0" xfId="0" applyNumberFormat="1" applyFont="1" applyFill="1" applyBorder="1" applyAlignment="1">
      <alignment horizontal="left" vertical="center" wrapText="1"/>
    </xf>
    <xf numFmtId="0" fontId="7" fillId="5" borderId="0" xfId="0" applyFont="1" applyFill="1" applyBorder="1" applyAlignment="1">
      <alignment horizontal="left" vertical="center" wrapText="1"/>
    </xf>
    <xf numFmtId="0" fontId="0" fillId="0" borderId="0" xfId="0" applyBorder="1" applyAlignment="1">
      <alignment vertical="center"/>
    </xf>
    <xf numFmtId="197" fontId="7" fillId="0" borderId="0" xfId="0" applyNumberFormat="1" applyFont="1" applyFill="1" applyBorder="1" applyAlignment="1">
      <alignment vertical="center"/>
    </xf>
    <xf numFmtId="0" fontId="3" fillId="0" borderId="13" xfId="0" applyFont="1" applyBorder="1" applyAlignment="1">
      <alignment/>
    </xf>
    <xf numFmtId="14" fontId="20" fillId="0" borderId="0" xfId="0" applyNumberFormat="1" applyFont="1" applyBorder="1" applyAlignment="1">
      <alignment horizontal="center"/>
    </xf>
    <xf numFmtId="0" fontId="21" fillId="0" borderId="13" xfId="0" applyFont="1" applyBorder="1" applyAlignment="1">
      <alignment horizontal="center" shrinkToFit="1"/>
    </xf>
    <xf numFmtId="0" fontId="21" fillId="0" borderId="0" xfId="0" applyFont="1" applyAlignment="1">
      <alignment horizontal="center"/>
    </xf>
    <xf numFmtId="0" fontId="26" fillId="0" borderId="0" xfId="0" applyFont="1" applyAlignment="1">
      <alignment/>
    </xf>
    <xf numFmtId="0" fontId="26" fillId="5" borderId="0" xfId="0" applyNumberFormat="1" applyFont="1" applyFill="1" applyBorder="1" applyAlignment="1">
      <alignment/>
    </xf>
    <xf numFmtId="0" fontId="26" fillId="5" borderId="0" xfId="33" applyNumberFormat="1" applyFont="1" applyFill="1" applyBorder="1" applyAlignment="1" applyProtection="1">
      <alignment/>
      <protection/>
    </xf>
    <xf numFmtId="0" fontId="29" fillId="5" borderId="0" xfId="33" applyNumberFormat="1" applyFont="1" applyFill="1" applyBorder="1" applyAlignment="1" applyProtection="1">
      <alignment/>
      <protection/>
    </xf>
    <xf numFmtId="0" fontId="26" fillId="5" borderId="14" xfId="33" applyNumberFormat="1" applyFont="1" applyFill="1" applyBorder="1" applyAlignment="1" applyProtection="1">
      <alignment/>
      <protection/>
    </xf>
    <xf numFmtId="0" fontId="29" fillId="5" borderId="14" xfId="33" applyNumberFormat="1" applyFont="1" applyFill="1" applyBorder="1" applyAlignment="1" applyProtection="1">
      <alignment/>
      <protection/>
    </xf>
    <xf numFmtId="0" fontId="0" fillId="0" borderId="14" xfId="0" applyBorder="1" applyAlignment="1">
      <alignment/>
    </xf>
    <xf numFmtId="0" fontId="30" fillId="5" borderId="14" xfId="44" applyNumberFormat="1" applyFill="1" applyBorder="1" applyAlignment="1" applyProtection="1">
      <alignment/>
      <protection/>
    </xf>
    <xf numFmtId="0" fontId="26" fillId="5" borderId="15" xfId="0" applyNumberFormat="1" applyFont="1" applyFill="1" applyBorder="1" applyAlignment="1">
      <alignment/>
    </xf>
    <xf numFmtId="0" fontId="26" fillId="5" borderId="16" xfId="0" applyNumberFormat="1" applyFont="1" applyFill="1" applyBorder="1" applyAlignment="1">
      <alignment/>
    </xf>
    <xf numFmtId="0" fontId="26" fillId="5" borderId="17" xfId="0" applyNumberFormat="1" applyFont="1" applyFill="1" applyBorder="1" applyAlignment="1">
      <alignment/>
    </xf>
    <xf numFmtId="0" fontId="26" fillId="5" borderId="18" xfId="0" applyNumberFormat="1" applyFont="1" applyFill="1" applyBorder="1" applyAlignment="1">
      <alignment/>
    </xf>
    <xf numFmtId="0" fontId="26" fillId="5" borderId="19" xfId="0" applyNumberFormat="1" applyFont="1" applyFill="1" applyBorder="1" applyAlignment="1">
      <alignment/>
    </xf>
    <xf numFmtId="0" fontId="0" fillId="0" borderId="0" xfId="0" applyBorder="1" applyAlignment="1">
      <alignment/>
    </xf>
    <xf numFmtId="0" fontId="26" fillId="5" borderId="20" xfId="0" applyNumberFormat="1" applyFont="1" applyFill="1" applyBorder="1" applyAlignment="1">
      <alignment/>
    </xf>
    <xf numFmtId="0" fontId="26" fillId="5" borderId="21" xfId="0" applyNumberFormat="1" applyFont="1" applyFill="1" applyBorder="1" applyAlignment="1">
      <alignment/>
    </xf>
    <xf numFmtId="0" fontId="26" fillId="5" borderId="22" xfId="0" applyNumberFormat="1" applyFont="1" applyFill="1" applyBorder="1" applyAlignment="1">
      <alignment/>
    </xf>
    <xf numFmtId="0" fontId="15" fillId="5" borderId="0" xfId="0" applyNumberFormat="1" applyFont="1" applyFill="1" applyBorder="1" applyAlignment="1">
      <alignment/>
    </xf>
    <xf numFmtId="0" fontId="33" fillId="5" borderId="0" xfId="0" applyNumberFormat="1" applyFont="1" applyFill="1" applyBorder="1" applyAlignment="1">
      <alignment/>
    </xf>
    <xf numFmtId="0" fontId="26" fillId="5" borderId="23" xfId="33" applyNumberFormat="1" applyFont="1" applyFill="1" applyBorder="1" applyAlignment="1" applyProtection="1">
      <alignment/>
      <protection/>
    </xf>
    <xf numFmtId="0" fontId="29" fillId="5" borderId="23" xfId="33" applyNumberFormat="1" applyFont="1" applyFill="1" applyBorder="1" applyAlignment="1" applyProtection="1">
      <alignment/>
      <protection/>
    </xf>
    <xf numFmtId="2" fontId="21" fillId="18" borderId="12" xfId="0" applyNumberFormat="1" applyFont="1" applyFill="1" applyBorder="1" applyAlignment="1">
      <alignment horizontal="left" vertical="center"/>
    </xf>
    <xf numFmtId="197" fontId="7" fillId="6" borderId="24" xfId="0" applyNumberFormat="1" applyFont="1" applyFill="1" applyBorder="1" applyAlignment="1">
      <alignment vertical="center"/>
    </xf>
    <xf numFmtId="0" fontId="13" fillId="5" borderId="0" xfId="0" applyNumberFormat="1" applyFont="1" applyFill="1" applyBorder="1" applyAlignment="1">
      <alignment horizontal="left"/>
    </xf>
    <xf numFmtId="0" fontId="26" fillId="5" borderId="14" xfId="33" applyNumberFormat="1" applyFont="1" applyFill="1" applyBorder="1" applyAlignment="1" applyProtection="1">
      <alignment horizontal="center"/>
      <protection/>
    </xf>
    <xf numFmtId="0" fontId="0" fillId="0" borderId="0" xfId="0" applyAlignment="1">
      <alignment horizontal="right" vertical="center"/>
    </xf>
    <xf numFmtId="0" fontId="22" fillId="0" borderId="0" xfId="0" applyFont="1" applyBorder="1" applyAlignment="1">
      <alignment horizontal="right" vertical="center"/>
    </xf>
    <xf numFmtId="0" fontId="26" fillId="5" borderId="21" xfId="33" applyNumberFormat="1" applyFont="1" applyFill="1" applyBorder="1" applyAlignment="1" applyProtection="1">
      <alignment/>
      <protection/>
    </xf>
    <xf numFmtId="0" fontId="26" fillId="5" borderId="25" xfId="33" applyNumberFormat="1" applyFont="1" applyFill="1" applyBorder="1" applyAlignment="1" applyProtection="1">
      <alignment/>
      <protection/>
    </xf>
    <xf numFmtId="0" fontId="13" fillId="5" borderId="14" xfId="0" applyNumberFormat="1" applyFont="1" applyFill="1" applyBorder="1" applyAlignment="1">
      <alignment horizontal="left"/>
    </xf>
    <xf numFmtId="0" fontId="13" fillId="5" borderId="26" xfId="0" applyNumberFormat="1" applyFont="1" applyFill="1" applyBorder="1" applyAlignment="1">
      <alignment horizontal="left"/>
    </xf>
    <xf numFmtId="0" fontId="16" fillId="0" borderId="0" xfId="0" applyFont="1" applyAlignment="1">
      <alignment horizontal="center"/>
    </xf>
    <xf numFmtId="0" fontId="30" fillId="5" borderId="0" xfId="44" applyNumberFormat="1" applyFill="1" applyBorder="1" applyAlignment="1" applyProtection="1">
      <alignment/>
      <protection/>
    </xf>
    <xf numFmtId="0" fontId="26" fillId="5" borderId="27" xfId="33" applyNumberFormat="1" applyFont="1" applyFill="1" applyBorder="1" applyAlignment="1" applyProtection="1">
      <alignment/>
      <protection/>
    </xf>
    <xf numFmtId="0" fontId="29" fillId="5" borderId="27" xfId="33" applyNumberFormat="1" applyFont="1" applyFill="1" applyBorder="1" applyAlignment="1" applyProtection="1">
      <alignment/>
      <protection/>
    </xf>
    <xf numFmtId="0" fontId="0" fillId="0" borderId="27" xfId="0" applyBorder="1" applyAlignment="1">
      <alignment/>
    </xf>
    <xf numFmtId="0" fontId="36" fillId="0" borderId="0" xfId="0" applyFont="1" applyAlignment="1">
      <alignment/>
    </xf>
    <xf numFmtId="0" fontId="38" fillId="0" borderId="0" xfId="0" applyFont="1" applyAlignment="1">
      <alignment horizontal="center"/>
    </xf>
    <xf numFmtId="0" fontId="21" fillId="5" borderId="28" xfId="0" applyNumberFormat="1" applyFont="1" applyFill="1" applyBorder="1" applyAlignment="1">
      <alignment horizontal="center" vertical="center"/>
    </xf>
    <xf numFmtId="0" fontId="0" fillId="5" borderId="29" xfId="0" applyFill="1" applyBorder="1" applyAlignment="1">
      <alignment horizontal="left" vertical="center"/>
    </xf>
    <xf numFmtId="2" fontId="13" fillId="5" borderId="0" xfId="0" applyNumberFormat="1" applyFont="1" applyFill="1" applyBorder="1" applyAlignment="1">
      <alignment horizontal="left" vertical="center"/>
    </xf>
    <xf numFmtId="0" fontId="3" fillId="0" borderId="0" xfId="0" applyFont="1" applyBorder="1" applyAlignment="1">
      <alignment/>
    </xf>
    <xf numFmtId="0" fontId="37" fillId="0" borderId="30" xfId="0" applyFont="1" applyBorder="1" applyAlignment="1">
      <alignment horizontal="left"/>
    </xf>
    <xf numFmtId="0" fontId="3" fillId="0" borderId="30" xfId="0" applyFont="1" applyBorder="1" applyAlignment="1">
      <alignment/>
    </xf>
    <xf numFmtId="0" fontId="37" fillId="0" borderId="30" xfId="0" applyFont="1" applyBorder="1" applyAlignment="1">
      <alignment horizontal="right"/>
    </xf>
    <xf numFmtId="2" fontId="21" fillId="18" borderId="12" xfId="0" applyNumberFormat="1" applyFont="1" applyFill="1" applyBorder="1" applyAlignment="1">
      <alignment horizontal="center" vertical="center"/>
    </xf>
    <xf numFmtId="0" fontId="21" fillId="5" borderId="24" xfId="0" applyNumberFormat="1" applyFont="1" applyFill="1" applyBorder="1" applyAlignment="1">
      <alignment horizontal="center" vertical="center"/>
    </xf>
    <xf numFmtId="0" fontId="22" fillId="0" borderId="31" xfId="0" applyFont="1" applyBorder="1" applyAlignment="1">
      <alignment horizontal="center"/>
    </xf>
    <xf numFmtId="0" fontId="0" fillId="0" borderId="32" xfId="0" applyFont="1" applyBorder="1" applyAlignment="1">
      <alignment/>
    </xf>
    <xf numFmtId="0" fontId="20" fillId="0" borderId="33" xfId="0" applyFont="1" applyBorder="1" applyAlignment="1">
      <alignment horizontal="center"/>
    </xf>
    <xf numFmtId="2" fontId="21" fillId="5" borderId="34" xfId="0" applyNumberFormat="1" applyFont="1" applyFill="1" applyBorder="1" applyAlignment="1">
      <alignment horizontal="center" vertical="center"/>
    </xf>
    <xf numFmtId="2" fontId="17" fillId="5" borderId="18" xfId="0" applyNumberFormat="1" applyFont="1" applyFill="1" applyBorder="1" applyAlignment="1">
      <alignment horizontal="left" vertical="center"/>
    </xf>
    <xf numFmtId="0" fontId="5" fillId="5" borderId="18" xfId="0" applyFont="1" applyFill="1" applyBorder="1" applyAlignment="1">
      <alignment/>
    </xf>
    <xf numFmtId="0" fontId="4" fillId="0" borderId="19" xfId="0" applyFont="1" applyBorder="1" applyAlignment="1">
      <alignment/>
    </xf>
    <xf numFmtId="0" fontId="37" fillId="0" borderId="18" xfId="0" applyFont="1" applyBorder="1" applyAlignment="1">
      <alignment/>
    </xf>
    <xf numFmtId="0" fontId="3" fillId="0" borderId="19" xfId="0" applyFont="1" applyBorder="1" applyAlignment="1">
      <alignment/>
    </xf>
    <xf numFmtId="0" fontId="3" fillId="0" borderId="18" xfId="0" applyFont="1" applyBorder="1" applyAlignment="1">
      <alignment/>
    </xf>
    <xf numFmtId="0" fontId="6" fillId="0" borderId="18" xfId="0" applyFont="1" applyBorder="1" applyAlignment="1">
      <alignment horizontal="center"/>
    </xf>
    <xf numFmtId="0" fontId="41" fillId="0" borderId="19" xfId="0" applyFont="1" applyBorder="1" applyAlignment="1">
      <alignment horizontal="left" vertical="center"/>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0" xfId="0" applyFont="1" applyAlignment="1">
      <alignment/>
    </xf>
    <xf numFmtId="193" fontId="14" fillId="10" borderId="35" xfId="0" applyNumberFormat="1" applyFont="1" applyFill="1" applyBorder="1" applyAlignment="1">
      <alignment horizontal="center" vertical="center"/>
    </xf>
    <xf numFmtId="0" fontId="21" fillId="5" borderId="29" xfId="0" applyNumberFormat="1" applyFont="1" applyFill="1" applyBorder="1" applyAlignment="1">
      <alignment horizontal="left" vertical="center" wrapText="1"/>
    </xf>
    <xf numFmtId="0" fontId="21" fillId="5" borderId="29" xfId="0" applyNumberFormat="1" applyFont="1" applyFill="1" applyBorder="1" applyAlignment="1">
      <alignment horizontal="center" vertical="center" wrapText="1"/>
    </xf>
    <xf numFmtId="0" fontId="21" fillId="5" borderId="28" xfId="0" applyNumberFormat="1" applyFont="1" applyFill="1" applyBorder="1" applyAlignment="1">
      <alignment horizontal="right" vertical="center" wrapText="1"/>
    </xf>
    <xf numFmtId="0" fontId="0" fillId="0" borderId="0" xfId="0" applyAlignment="1">
      <alignment horizontal="left"/>
    </xf>
    <xf numFmtId="0" fontId="0" fillId="0" borderId="0" xfId="0" applyAlignment="1">
      <alignment/>
    </xf>
    <xf numFmtId="0" fontId="19" fillId="0" borderId="0" xfId="0" applyFont="1" applyBorder="1" applyAlignment="1">
      <alignment horizontal="right" vertical="center"/>
    </xf>
    <xf numFmtId="0" fontId="21" fillId="5" borderId="28" xfId="0" applyNumberFormat="1" applyFont="1" applyFill="1" applyBorder="1" applyAlignment="1">
      <alignment horizontal="left" vertical="center" wrapText="1"/>
    </xf>
    <xf numFmtId="0" fontId="7" fillId="5" borderId="29" xfId="0" applyFont="1" applyFill="1" applyBorder="1" applyAlignment="1">
      <alignment horizontal="left" vertical="center" wrapText="1"/>
    </xf>
    <xf numFmtId="0" fontId="0" fillId="0" borderId="24" xfId="0" applyBorder="1" applyAlignment="1">
      <alignment vertical="center"/>
    </xf>
    <xf numFmtId="0" fontId="21" fillId="5" borderId="28" xfId="0" applyNumberFormat="1" applyFont="1" applyFill="1" applyBorder="1" applyAlignment="1">
      <alignment horizontal="left" vertical="center"/>
    </xf>
    <xf numFmtId="0" fontId="21" fillId="18" borderId="28" xfId="0" applyNumberFormat="1" applyFont="1" applyFill="1" applyBorder="1" applyAlignment="1">
      <alignment horizontal="left" vertical="center"/>
    </xf>
    <xf numFmtId="203" fontId="9" fillId="6" borderId="12" xfId="0" applyNumberFormat="1" applyFont="1" applyFill="1" applyBorder="1" applyAlignment="1">
      <alignment vertical="center"/>
    </xf>
    <xf numFmtId="0" fontId="21" fillId="5" borderId="29" xfId="0" applyFont="1" applyFill="1" applyBorder="1" applyAlignment="1">
      <alignment horizontal="center" vertical="center" wrapText="1"/>
    </xf>
    <xf numFmtId="2" fontId="21" fillId="18" borderId="12" xfId="0" applyNumberFormat="1" applyFont="1" applyFill="1" applyBorder="1" applyAlignment="1">
      <alignment horizontal="right" vertical="center"/>
    </xf>
    <xf numFmtId="0" fontId="21" fillId="5" borderId="29" xfId="0" applyNumberFormat="1" applyFont="1" applyFill="1" applyBorder="1" applyAlignment="1">
      <alignment horizontal="left" vertical="center"/>
    </xf>
    <xf numFmtId="2" fontId="21" fillId="5" borderId="12" xfId="0" applyNumberFormat="1" applyFont="1" applyFill="1" applyBorder="1" applyAlignment="1">
      <alignment horizontal="right" vertical="center" shrinkToFit="1"/>
    </xf>
    <xf numFmtId="0" fontId="17" fillId="0" borderId="0" xfId="0" applyFont="1" applyBorder="1" applyAlignment="1">
      <alignment horizontal="center" shrinkToFit="1"/>
    </xf>
    <xf numFmtId="14" fontId="20" fillId="0" borderId="13" xfId="0" applyNumberFormat="1" applyFont="1" applyBorder="1" applyAlignment="1">
      <alignment horizontal="center"/>
    </xf>
    <xf numFmtId="0" fontId="7" fillId="18" borderId="29" xfId="0" applyFont="1" applyFill="1" applyBorder="1" applyAlignment="1">
      <alignment horizontal="left" vertical="center" wrapText="1"/>
    </xf>
    <xf numFmtId="0" fontId="21" fillId="18" borderId="29" xfId="0" applyNumberFormat="1" applyFont="1" applyFill="1" applyBorder="1" applyAlignment="1">
      <alignment horizontal="left" vertical="center" wrapText="1"/>
    </xf>
    <xf numFmtId="0" fontId="2" fillId="18" borderId="24" xfId="0" applyFont="1" applyFill="1" applyBorder="1" applyAlignment="1">
      <alignment vertical="center"/>
    </xf>
    <xf numFmtId="0" fontId="21" fillId="18" borderId="29" xfId="0" applyNumberFormat="1" applyFont="1" applyFill="1" applyBorder="1" applyAlignment="1">
      <alignment horizontal="left" vertical="center"/>
    </xf>
    <xf numFmtId="0" fontId="21" fillId="18" borderId="29" xfId="0" applyFont="1" applyFill="1" applyBorder="1" applyAlignment="1">
      <alignment horizontal="center" vertical="center" wrapText="1"/>
    </xf>
    <xf numFmtId="0" fontId="21" fillId="18" borderId="28" xfId="0" applyNumberFormat="1" applyFont="1" applyFill="1" applyBorder="1" applyAlignment="1">
      <alignment horizontal="right" vertical="center" wrapText="1"/>
    </xf>
    <xf numFmtId="0" fontId="21" fillId="18" borderId="29" xfId="0" applyNumberFormat="1" applyFont="1" applyFill="1" applyBorder="1" applyAlignment="1">
      <alignment horizontal="right" vertical="center" wrapText="1"/>
    </xf>
    <xf numFmtId="0" fontId="21" fillId="5" borderId="29" xfId="0" applyNumberFormat="1" applyFont="1" applyFill="1" applyBorder="1" applyAlignment="1">
      <alignment horizontal="right" vertical="center" wrapText="1"/>
    </xf>
    <xf numFmtId="0" fontId="21" fillId="18" borderId="29" xfId="0" applyFont="1" applyFill="1" applyBorder="1" applyAlignment="1">
      <alignment horizontal="left" vertical="center" wrapText="1"/>
    </xf>
    <xf numFmtId="0" fontId="21" fillId="5" borderId="29" xfId="0" applyFont="1" applyFill="1" applyBorder="1" applyAlignment="1">
      <alignment horizontal="left" vertical="center" wrapText="1"/>
    </xf>
    <xf numFmtId="0" fontId="7" fillId="18" borderId="29" xfId="0" applyFont="1" applyFill="1" applyBorder="1" applyAlignment="1">
      <alignment horizontal="right" vertical="center" wrapText="1"/>
    </xf>
    <xf numFmtId="0" fontId="7" fillId="5" borderId="29" xfId="0" applyFont="1" applyFill="1" applyBorder="1" applyAlignment="1">
      <alignment horizontal="right" vertical="center" wrapText="1"/>
    </xf>
    <xf numFmtId="0" fontId="2" fillId="5" borderId="24" xfId="0" applyFont="1" applyFill="1" applyBorder="1" applyAlignment="1">
      <alignment vertical="center"/>
    </xf>
    <xf numFmtId="0" fontId="3" fillId="5" borderId="0" xfId="0" applyFont="1" applyFill="1" applyAlignment="1">
      <alignment/>
    </xf>
    <xf numFmtId="2" fontId="21" fillId="5" borderId="12" xfId="0" applyNumberFormat="1" applyFont="1" applyFill="1" applyBorder="1" applyAlignment="1">
      <alignment horizontal="right" vertical="center"/>
    </xf>
    <xf numFmtId="196" fontId="20" fillId="0" borderId="0" xfId="0" applyNumberFormat="1" applyFont="1" applyAlignment="1">
      <alignment horizontal="center" shrinkToFit="1"/>
    </xf>
    <xf numFmtId="0" fontId="16" fillId="0" borderId="0" xfId="0" applyFont="1" applyAlignment="1">
      <alignment/>
    </xf>
    <xf numFmtId="0" fontId="3" fillId="0" borderId="36" xfId="0" applyFont="1" applyBorder="1" applyAlignment="1">
      <alignment/>
    </xf>
    <xf numFmtId="0" fontId="3" fillId="0" borderId="37" xfId="0" applyFont="1" applyBorder="1" applyAlignment="1">
      <alignment/>
    </xf>
    <xf numFmtId="0" fontId="16" fillId="19" borderId="36" xfId="0" applyFont="1" applyFill="1" applyBorder="1" applyAlignment="1">
      <alignment/>
    </xf>
    <xf numFmtId="204" fontId="3" fillId="0" borderId="36" xfId="0" applyNumberFormat="1" applyFont="1" applyBorder="1" applyAlignment="1">
      <alignment/>
    </xf>
    <xf numFmtId="0" fontId="44" fillId="0" borderId="0" xfId="0" applyFont="1" applyAlignment="1">
      <alignment/>
    </xf>
    <xf numFmtId="0" fontId="16" fillId="0" borderId="0" xfId="0" applyFont="1" applyAlignment="1">
      <alignment horizontal="right"/>
    </xf>
    <xf numFmtId="204" fontId="0" fillId="0" borderId="0" xfId="0" applyNumberFormat="1" applyAlignment="1">
      <alignment/>
    </xf>
    <xf numFmtId="0" fontId="47" fillId="0" borderId="0" xfId="0" applyFont="1" applyAlignment="1">
      <alignment horizontal="center" vertical="center"/>
    </xf>
    <xf numFmtId="0" fontId="47" fillId="0" borderId="0" xfId="0" applyFont="1" applyAlignment="1">
      <alignment/>
    </xf>
    <xf numFmtId="204" fontId="47" fillId="0" borderId="0" xfId="0" applyNumberFormat="1" applyFont="1" applyAlignment="1">
      <alignment/>
    </xf>
    <xf numFmtId="0" fontId="47" fillId="0" borderId="0" xfId="0" applyFont="1" applyAlignment="1">
      <alignment horizontal="right" vertical="center"/>
    </xf>
    <xf numFmtId="0" fontId="47" fillId="0" borderId="36" xfId="0" applyFont="1" applyBorder="1" applyAlignment="1">
      <alignment horizontal="center" vertical="center"/>
    </xf>
    <xf numFmtId="0" fontId="0" fillId="0" borderId="36" xfId="0" applyBorder="1" applyAlignment="1">
      <alignment/>
    </xf>
    <xf numFmtId="0" fontId="0" fillId="0" borderId="36" xfId="0" applyBorder="1" applyAlignment="1">
      <alignment horizontal="center" vertical="center"/>
    </xf>
    <xf numFmtId="0" fontId="48" fillId="0" borderId="0" xfId="0" applyFont="1" applyAlignment="1">
      <alignment/>
    </xf>
    <xf numFmtId="0" fontId="47" fillId="2" borderId="36" xfId="0" applyFont="1" applyFill="1" applyBorder="1" applyAlignment="1">
      <alignment horizontal="center" vertical="center" shrinkToFit="1"/>
    </xf>
    <xf numFmtId="204" fontId="52" fillId="0" borderId="36" xfId="0" applyNumberFormat="1" applyFont="1" applyBorder="1" applyAlignment="1">
      <alignment horizontal="center" vertical="center"/>
    </xf>
    <xf numFmtId="0" fontId="26" fillId="2" borderId="36" xfId="0" applyFont="1" applyFill="1" applyBorder="1" applyAlignment="1">
      <alignment horizontal="center" vertical="center" wrapText="1" shrinkToFit="1"/>
    </xf>
    <xf numFmtId="0" fontId="47" fillId="2" borderId="38" xfId="0" applyFont="1" applyFill="1" applyBorder="1" applyAlignment="1">
      <alignment horizontal="center" vertical="center" shrinkToFit="1"/>
    </xf>
    <xf numFmtId="0" fontId="26" fillId="0" borderId="38" xfId="0" applyFont="1" applyBorder="1" applyAlignment="1">
      <alignment vertical="center"/>
    </xf>
    <xf numFmtId="204" fontId="26" fillId="2" borderId="36" xfId="0" applyNumberFormat="1" applyFont="1" applyFill="1" applyBorder="1" applyAlignment="1">
      <alignment horizontal="center" vertical="center" wrapText="1" shrinkToFit="1"/>
    </xf>
    <xf numFmtId="0" fontId="0" fillId="0" borderId="0" xfId="0" applyAlignment="1">
      <alignment horizontal="center"/>
    </xf>
    <xf numFmtId="0" fontId="48" fillId="0" borderId="0" xfId="0" applyFont="1" applyAlignment="1">
      <alignment horizontal="center"/>
    </xf>
    <xf numFmtId="0" fontId="26" fillId="0" borderId="0" xfId="0" applyFont="1" applyAlignment="1">
      <alignment horizontal="center" vertical="center"/>
    </xf>
    <xf numFmtId="0" fontId="26" fillId="0" borderId="0" xfId="0" applyFont="1" applyAlignment="1">
      <alignment horizontal="left" vertical="center"/>
    </xf>
    <xf numFmtId="0" fontId="49" fillId="0" borderId="0" xfId="0" applyFont="1" applyBorder="1" applyAlignment="1">
      <alignment vertical="center"/>
    </xf>
    <xf numFmtId="0" fontId="49" fillId="0" borderId="0" xfId="0" applyFont="1" applyBorder="1" applyAlignment="1">
      <alignment horizontal="center" vertical="center"/>
    </xf>
    <xf numFmtId="0" fontId="48" fillId="0" borderId="0" xfId="0" applyFont="1" applyBorder="1" applyAlignment="1">
      <alignment horizontal="center" vertical="center"/>
    </xf>
    <xf numFmtId="0" fontId="48" fillId="0" borderId="39" xfId="0" applyFont="1" applyBorder="1" applyAlignment="1">
      <alignment horizontal="center" vertical="center"/>
    </xf>
    <xf numFmtId="0" fontId="49" fillId="0" borderId="0" xfId="0" applyFont="1" applyBorder="1" applyAlignment="1">
      <alignment horizontal="left" vertical="center"/>
    </xf>
    <xf numFmtId="0" fontId="49" fillId="0" borderId="40" xfId="0" applyFont="1" applyBorder="1" applyAlignment="1">
      <alignment horizontal="justify" vertical="center"/>
    </xf>
    <xf numFmtId="0" fontId="0" fillId="0" borderId="40" xfId="0" applyBorder="1" applyAlignment="1">
      <alignment/>
    </xf>
    <xf numFmtId="0" fontId="0" fillId="0" borderId="41" xfId="0" applyBorder="1" applyAlignment="1">
      <alignment/>
    </xf>
    <xf numFmtId="0" fontId="49" fillId="0" borderId="42" xfId="0" applyFont="1" applyBorder="1" applyAlignment="1">
      <alignment vertical="center"/>
    </xf>
    <xf numFmtId="0" fontId="49" fillId="0" borderId="42" xfId="0" applyFont="1" applyBorder="1" applyAlignment="1">
      <alignment horizontal="left" vertical="center"/>
    </xf>
    <xf numFmtId="0" fontId="49" fillId="0" borderId="43" xfId="0" applyFont="1" applyBorder="1" applyAlignment="1">
      <alignment horizontal="left" vertical="center"/>
    </xf>
    <xf numFmtId="0" fontId="49" fillId="8" borderId="44" xfId="0" applyFont="1" applyFill="1" applyBorder="1" applyAlignment="1">
      <alignment horizontal="left" vertical="center"/>
    </xf>
    <xf numFmtId="0" fontId="26" fillId="8" borderId="45" xfId="0" applyFont="1" applyFill="1" applyBorder="1" applyAlignment="1">
      <alignment horizontal="left" vertical="center"/>
    </xf>
    <xf numFmtId="0" fontId="26" fillId="8" borderId="45" xfId="0" applyFont="1" applyFill="1" applyBorder="1" applyAlignment="1">
      <alignment horizontal="center"/>
    </xf>
    <xf numFmtId="0" fontId="0" fillId="8" borderId="45" xfId="0" applyFill="1" applyBorder="1" applyAlignment="1">
      <alignment horizontal="center"/>
    </xf>
    <xf numFmtId="0" fontId="0" fillId="8" borderId="38" xfId="0" applyFill="1" applyBorder="1" applyAlignment="1">
      <alignment horizontal="center"/>
    </xf>
    <xf numFmtId="197" fontId="7" fillId="8" borderId="12" xfId="0" applyNumberFormat="1" applyFont="1" applyFill="1" applyBorder="1" applyAlignment="1">
      <alignment vertical="center"/>
    </xf>
    <xf numFmtId="197" fontId="7" fillId="17" borderId="12" xfId="0" applyNumberFormat="1" applyFont="1" applyFill="1" applyBorder="1" applyAlignment="1">
      <alignment vertical="center"/>
    </xf>
    <xf numFmtId="203" fontId="7" fillId="17" borderId="12" xfId="0" applyNumberFormat="1" applyFont="1" applyFill="1" applyBorder="1" applyAlignment="1">
      <alignment vertical="center"/>
    </xf>
    <xf numFmtId="203" fontId="7" fillId="20" borderId="12" xfId="0" applyNumberFormat="1" applyFont="1" applyFill="1" applyBorder="1" applyAlignment="1">
      <alignment vertical="center"/>
    </xf>
    <xf numFmtId="197" fontId="7" fillId="20" borderId="12" xfId="0" applyNumberFormat="1" applyFont="1" applyFill="1" applyBorder="1" applyAlignment="1">
      <alignment vertical="center"/>
    </xf>
    <xf numFmtId="204" fontId="3" fillId="5" borderId="0" xfId="0" applyNumberFormat="1" applyFont="1" applyFill="1" applyBorder="1" applyAlignment="1">
      <alignment/>
    </xf>
    <xf numFmtId="197" fontId="21" fillId="18" borderId="29" xfId="0" applyNumberFormat="1" applyFont="1" applyFill="1" applyBorder="1" applyAlignment="1">
      <alignment horizontal="right" vertical="center" wrapText="1"/>
    </xf>
    <xf numFmtId="197" fontId="21" fillId="5" borderId="29" xfId="0" applyNumberFormat="1" applyFont="1" applyFill="1" applyBorder="1" applyAlignment="1">
      <alignment horizontal="right" vertical="center" wrapText="1"/>
    </xf>
    <xf numFmtId="203" fontId="9" fillId="6" borderId="46" xfId="0" applyNumberFormat="1" applyFont="1" applyFill="1" applyBorder="1" applyAlignment="1">
      <alignment vertical="center"/>
    </xf>
    <xf numFmtId="0" fontId="21" fillId="5" borderId="47" xfId="0" applyNumberFormat="1" applyFont="1" applyFill="1" applyBorder="1" applyAlignment="1">
      <alignment horizontal="left" vertical="center" wrapText="1"/>
    </xf>
    <xf numFmtId="0" fontId="7" fillId="5" borderId="47" xfId="0" applyFont="1" applyFill="1" applyBorder="1" applyAlignment="1">
      <alignment horizontal="left" vertical="center" wrapText="1"/>
    </xf>
    <xf numFmtId="0" fontId="0" fillId="0" borderId="47" xfId="0" applyBorder="1" applyAlignment="1">
      <alignment vertical="center"/>
    </xf>
    <xf numFmtId="197" fontId="7" fillId="0" borderId="48" xfId="0" applyNumberFormat="1" applyFont="1" applyFill="1" applyBorder="1" applyAlignment="1">
      <alignment vertical="center"/>
    </xf>
    <xf numFmtId="0" fontId="5" fillId="5" borderId="49" xfId="0" applyFont="1" applyFill="1" applyBorder="1" applyAlignment="1">
      <alignment/>
    </xf>
    <xf numFmtId="0" fontId="4" fillId="0" borderId="50" xfId="0" applyFont="1" applyBorder="1" applyAlignment="1">
      <alignment/>
    </xf>
    <xf numFmtId="0" fontId="3" fillId="0" borderId="49" xfId="0" applyFont="1" applyBorder="1" applyAlignment="1">
      <alignment/>
    </xf>
    <xf numFmtId="0" fontId="3" fillId="0" borderId="50" xfId="0" applyFont="1" applyBorder="1" applyAlignment="1">
      <alignment/>
    </xf>
    <xf numFmtId="0" fontId="3" fillId="0" borderId="51" xfId="0" applyFont="1" applyBorder="1" applyAlignment="1">
      <alignment/>
    </xf>
    <xf numFmtId="0" fontId="3" fillId="0" borderId="52" xfId="0" applyFont="1" applyBorder="1" applyAlignment="1">
      <alignment/>
    </xf>
    <xf numFmtId="0" fontId="3" fillId="0" borderId="53" xfId="0" applyFont="1" applyBorder="1" applyAlignment="1">
      <alignment/>
    </xf>
    <xf numFmtId="2" fontId="17" fillId="5" borderId="28" xfId="0" applyNumberFormat="1" applyFont="1" applyFill="1" applyBorder="1" applyAlignment="1">
      <alignment horizontal="left" vertical="center"/>
    </xf>
    <xf numFmtId="2" fontId="21" fillId="5" borderId="54" xfId="0" applyNumberFormat="1" applyFont="1" applyFill="1" applyBorder="1" applyAlignment="1">
      <alignment horizontal="left" vertical="center"/>
    </xf>
    <xf numFmtId="2" fontId="21" fillId="5" borderId="48" xfId="0" applyNumberFormat="1" applyFont="1" applyFill="1" applyBorder="1" applyAlignment="1">
      <alignment horizontal="left" vertical="center"/>
    </xf>
    <xf numFmtId="0" fontId="26" fillId="5" borderId="26" xfId="33" applyNumberFormat="1" applyFont="1" applyFill="1" applyBorder="1" applyAlignment="1" applyProtection="1">
      <alignment/>
      <protection/>
    </xf>
    <xf numFmtId="0" fontId="26" fillId="5" borderId="55" xfId="33" applyNumberFormat="1" applyFont="1" applyFill="1" applyBorder="1" applyAlignment="1" applyProtection="1">
      <alignment/>
      <protection/>
    </xf>
    <xf numFmtId="0" fontId="29" fillId="5" borderId="26" xfId="33" applyNumberFormat="1" applyFont="1" applyFill="1" applyBorder="1" applyAlignment="1" applyProtection="1">
      <alignment/>
      <protection/>
    </xf>
    <xf numFmtId="197" fontId="0" fillId="0" borderId="0" xfId="0" applyNumberFormat="1" applyBorder="1" applyAlignment="1">
      <alignment/>
    </xf>
    <xf numFmtId="209" fontId="0" fillId="0" borderId="0" xfId="0" applyNumberFormat="1" applyAlignment="1">
      <alignment/>
    </xf>
    <xf numFmtId="208" fontId="53" fillId="0" borderId="0" xfId="0" applyNumberFormat="1" applyFont="1" applyBorder="1" applyAlignment="1">
      <alignment/>
    </xf>
    <xf numFmtId="208" fontId="54" fillId="0" borderId="0" xfId="0" applyNumberFormat="1" applyFont="1" applyBorder="1" applyAlignment="1">
      <alignment/>
    </xf>
    <xf numFmtId="0" fontId="55" fillId="0" borderId="0" xfId="0" applyFont="1"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xf>
    <xf numFmtId="0" fontId="59" fillId="10" borderId="0" xfId="0" applyFont="1" applyFill="1" applyAlignment="1">
      <alignment/>
    </xf>
    <xf numFmtId="41" fontId="59" fillId="10" borderId="0" xfId="50" applyFont="1" applyFill="1" applyAlignment="1">
      <alignment vertical="center"/>
    </xf>
    <xf numFmtId="41" fontId="57" fillId="0" borderId="0" xfId="50" applyFont="1" applyAlignment="1">
      <alignment vertical="center"/>
    </xf>
    <xf numFmtId="41" fontId="57" fillId="0" borderId="56" xfId="50" applyFont="1" applyBorder="1" applyAlignment="1">
      <alignment vertical="center"/>
    </xf>
    <xf numFmtId="41" fontId="57" fillId="0" borderId="57" xfId="50" applyFont="1" applyBorder="1" applyAlignment="1">
      <alignment vertical="center"/>
    </xf>
    <xf numFmtId="41" fontId="57" fillId="0" borderId="58" xfId="50" applyFont="1" applyBorder="1" applyAlignment="1">
      <alignment vertical="center"/>
    </xf>
    <xf numFmtId="41" fontId="57" fillId="21" borderId="59" xfId="50" applyFont="1" applyFill="1" applyBorder="1" applyAlignment="1" applyProtection="1">
      <alignment vertical="center"/>
      <protection locked="0"/>
    </xf>
    <xf numFmtId="41" fontId="57" fillId="0" borderId="60" xfId="50" applyFont="1" applyBorder="1" applyAlignment="1">
      <alignment vertical="center"/>
    </xf>
    <xf numFmtId="41" fontId="57" fillId="0" borderId="61" xfId="50" applyFont="1" applyBorder="1" applyAlignment="1">
      <alignment vertical="center"/>
    </xf>
    <xf numFmtId="41" fontId="60" fillId="5" borderId="0" xfId="50" applyFont="1" applyFill="1" applyBorder="1" applyAlignment="1">
      <alignment vertical="center"/>
    </xf>
    <xf numFmtId="41" fontId="57" fillId="0" borderId="0" xfId="50" applyFont="1" applyBorder="1" applyAlignment="1">
      <alignment vertical="center"/>
    </xf>
    <xf numFmtId="41" fontId="57" fillId="5" borderId="0" xfId="50" applyFont="1" applyFill="1" applyBorder="1" applyAlignment="1">
      <alignment vertical="center"/>
    </xf>
    <xf numFmtId="41" fontId="57" fillId="0" borderId="59" xfId="50" applyFont="1" applyBorder="1" applyAlignment="1">
      <alignment vertical="center"/>
    </xf>
    <xf numFmtId="41" fontId="57" fillId="21" borderId="61" xfId="50" applyFont="1" applyFill="1" applyBorder="1" applyAlignment="1" applyProtection="1">
      <alignment vertical="center"/>
      <protection locked="0"/>
    </xf>
    <xf numFmtId="0" fontId="59" fillId="0" borderId="0" xfId="0" applyFont="1" applyAlignment="1">
      <alignment/>
    </xf>
    <xf numFmtId="0" fontId="0" fillId="7" borderId="0" xfId="0" applyFill="1" applyAlignment="1">
      <alignment/>
    </xf>
    <xf numFmtId="41" fontId="56" fillId="7" borderId="0" xfId="50" applyFont="1" applyFill="1" applyAlignment="1">
      <alignment vertical="center"/>
    </xf>
    <xf numFmtId="41" fontId="61" fillId="7" borderId="0" xfId="50" applyFont="1" applyFill="1" applyAlignment="1">
      <alignment vertical="center"/>
    </xf>
    <xf numFmtId="41" fontId="62" fillId="7" borderId="0" xfId="50" applyFont="1" applyFill="1" applyAlignment="1">
      <alignment vertical="center"/>
    </xf>
    <xf numFmtId="57" fontId="0" fillId="7" borderId="0" xfId="0" applyNumberFormat="1" applyFill="1" applyAlignment="1">
      <alignment/>
    </xf>
    <xf numFmtId="0" fontId="0" fillId="5" borderId="0" xfId="0" applyFill="1" applyAlignment="1">
      <alignment/>
    </xf>
    <xf numFmtId="41" fontId="62" fillId="0" borderId="0" xfId="50" applyFont="1" applyAlignment="1">
      <alignment vertical="center"/>
    </xf>
    <xf numFmtId="0" fontId="60" fillId="0" borderId="0" xfId="0" applyFont="1" applyAlignment="1">
      <alignment/>
    </xf>
    <xf numFmtId="41" fontId="60" fillId="0" borderId="0" xfId="50" applyFont="1" applyAlignment="1">
      <alignment vertical="center"/>
    </xf>
    <xf numFmtId="41" fontId="62" fillId="22" borderId="0" xfId="50" applyFont="1" applyFill="1" applyAlignment="1">
      <alignment vertical="center"/>
    </xf>
    <xf numFmtId="0" fontId="0" fillId="22" borderId="0" xfId="0" applyFill="1" applyAlignment="1">
      <alignment/>
    </xf>
    <xf numFmtId="41" fontId="62" fillId="5" borderId="0" xfId="50" applyFont="1" applyFill="1" applyAlignment="1">
      <alignment vertical="center"/>
    </xf>
    <xf numFmtId="41" fontId="62" fillId="8" borderId="0" xfId="50" applyFont="1" applyFill="1" applyAlignment="1">
      <alignment vertical="center"/>
    </xf>
    <xf numFmtId="210" fontId="62" fillId="0" borderId="0" xfId="50" applyNumberFormat="1" applyFont="1" applyAlignment="1">
      <alignment vertical="center"/>
    </xf>
    <xf numFmtId="41" fontId="62" fillId="0" borderId="40" xfId="50" applyFont="1" applyBorder="1" applyAlignment="1">
      <alignment vertical="center"/>
    </xf>
    <xf numFmtId="210" fontId="62" fillId="0" borderId="40" xfId="50" applyNumberFormat="1" applyFont="1" applyBorder="1" applyAlignment="1">
      <alignment vertical="center"/>
    </xf>
    <xf numFmtId="210" fontId="62" fillId="0" borderId="0" xfId="50" applyNumberFormat="1" applyFont="1" applyFill="1" applyBorder="1" applyAlignment="1">
      <alignment vertical="center"/>
    </xf>
    <xf numFmtId="41" fontId="62" fillId="0" borderId="36" xfId="50" applyFont="1" applyBorder="1" applyAlignment="1">
      <alignment vertical="center"/>
    </xf>
    <xf numFmtId="41" fontId="62" fillId="0" borderId="44" xfId="50" applyFont="1" applyBorder="1" applyAlignment="1">
      <alignment vertical="center"/>
    </xf>
    <xf numFmtId="41" fontId="62" fillId="0" borderId="42" xfId="50" applyFont="1" applyFill="1" applyBorder="1" applyAlignment="1">
      <alignment vertical="center"/>
    </xf>
    <xf numFmtId="41" fontId="62" fillId="21" borderId="36" xfId="50" applyFont="1" applyFill="1" applyBorder="1" applyAlignment="1">
      <alignment vertical="center"/>
    </xf>
    <xf numFmtId="0" fontId="0" fillId="0" borderId="42" xfId="0" applyBorder="1" applyAlignment="1">
      <alignment horizontal="center" vertical="center"/>
    </xf>
    <xf numFmtId="0" fontId="57" fillId="23" borderId="0" xfId="0" applyFont="1" applyFill="1" applyBorder="1" applyAlignment="1">
      <alignment/>
    </xf>
    <xf numFmtId="41" fontId="65" fillId="23" borderId="0" xfId="50" applyFont="1" applyFill="1" applyBorder="1" applyAlignment="1">
      <alignment vertical="center"/>
    </xf>
    <xf numFmtId="41" fontId="57" fillId="23" borderId="0" xfId="50" applyFont="1" applyFill="1" applyBorder="1" applyAlignment="1">
      <alignment vertical="center"/>
    </xf>
    <xf numFmtId="41" fontId="59" fillId="24" borderId="62" xfId="50" applyFont="1" applyFill="1" applyBorder="1" applyAlignment="1">
      <alignment vertical="center"/>
    </xf>
    <xf numFmtId="0" fontId="59" fillId="24" borderId="62" xfId="0" applyFont="1" applyFill="1" applyBorder="1" applyAlignment="1">
      <alignment/>
    </xf>
    <xf numFmtId="0" fontId="59" fillId="24" borderId="63" xfId="0" applyFont="1" applyFill="1" applyBorder="1" applyAlignment="1">
      <alignment/>
    </xf>
    <xf numFmtId="41" fontId="57" fillId="23" borderId="64" xfId="50" applyFont="1" applyFill="1" applyBorder="1" applyAlignment="1">
      <alignment vertical="center"/>
    </xf>
    <xf numFmtId="41" fontId="57" fillId="21" borderId="65" xfId="50" applyFont="1" applyFill="1" applyBorder="1" applyAlignment="1" applyProtection="1">
      <alignment vertical="center"/>
      <protection locked="0"/>
    </xf>
    <xf numFmtId="0" fontId="57" fillId="23" borderId="66" xfId="0" applyFont="1" applyFill="1" applyBorder="1" applyAlignment="1">
      <alignment/>
    </xf>
    <xf numFmtId="0" fontId="59" fillId="24" borderId="67" xfId="0" applyFont="1" applyFill="1" applyBorder="1" applyAlignment="1">
      <alignment/>
    </xf>
    <xf numFmtId="41" fontId="64" fillId="24" borderId="62" xfId="50" applyFont="1" applyFill="1" applyBorder="1" applyAlignment="1">
      <alignment vertical="center"/>
    </xf>
    <xf numFmtId="0" fontId="57" fillId="23" borderId="68" xfId="0" applyFont="1" applyFill="1" applyBorder="1" applyAlignment="1">
      <alignment/>
    </xf>
    <xf numFmtId="0" fontId="57" fillId="23" borderId="69" xfId="0" applyFont="1" applyFill="1" applyBorder="1" applyAlignment="1">
      <alignment/>
    </xf>
    <xf numFmtId="41" fontId="57" fillId="23" borderId="70" xfId="50" applyFont="1" applyFill="1" applyBorder="1" applyAlignment="1">
      <alignment vertical="center"/>
    </xf>
    <xf numFmtId="41" fontId="57" fillId="5" borderId="57" xfId="50" applyFont="1" applyFill="1" applyBorder="1" applyAlignment="1">
      <alignment vertical="center"/>
    </xf>
    <xf numFmtId="41" fontId="57" fillId="5" borderId="58" xfId="50" applyFont="1" applyFill="1" applyBorder="1" applyAlignment="1">
      <alignment vertical="center"/>
    </xf>
    <xf numFmtId="209" fontId="0" fillId="0" borderId="0" xfId="0" applyNumberFormat="1" applyBorder="1" applyAlignment="1">
      <alignment/>
    </xf>
    <xf numFmtId="197" fontId="7" fillId="6" borderId="48" xfId="0" applyNumberFormat="1" applyFont="1" applyFill="1" applyBorder="1" applyAlignment="1">
      <alignment vertical="center"/>
    </xf>
    <xf numFmtId="2" fontId="17" fillId="5" borderId="12" xfId="0" applyNumberFormat="1" applyFont="1" applyFill="1" applyBorder="1" applyAlignment="1">
      <alignment horizontal="left" vertical="center"/>
    </xf>
    <xf numFmtId="0" fontId="67" fillId="0" borderId="0" xfId="0" applyFont="1" applyAlignment="1">
      <alignment/>
    </xf>
    <xf numFmtId="41" fontId="57" fillId="5" borderId="56" xfId="50" applyFont="1" applyFill="1" applyBorder="1" applyAlignment="1">
      <alignment horizontal="center" vertical="center" shrinkToFit="1"/>
    </xf>
    <xf numFmtId="41" fontId="57" fillId="5" borderId="58" xfId="50" applyFont="1" applyFill="1" applyBorder="1" applyAlignment="1">
      <alignment horizontal="center" vertical="center" shrinkToFit="1"/>
    </xf>
    <xf numFmtId="41" fontId="57" fillId="0" borderId="0" xfId="50" applyFont="1" applyBorder="1" applyAlignment="1">
      <alignment vertical="center" shrinkToFit="1"/>
    </xf>
    <xf numFmtId="41" fontId="57" fillId="21" borderId="71" xfId="50" applyFont="1" applyFill="1" applyBorder="1" applyAlignment="1">
      <alignment vertical="center" shrinkToFit="1"/>
    </xf>
    <xf numFmtId="41" fontId="58" fillId="17" borderId="64" xfId="50" applyFont="1" applyFill="1" applyBorder="1" applyAlignment="1">
      <alignment vertical="center"/>
    </xf>
    <xf numFmtId="41" fontId="58" fillId="21" borderId="65" xfId="50" applyFont="1" applyFill="1" applyBorder="1" applyAlignment="1" applyProtection="1">
      <alignment vertical="center"/>
      <protection locked="0"/>
    </xf>
    <xf numFmtId="41" fontId="58" fillId="17" borderId="57" xfId="50" applyFont="1" applyFill="1" applyBorder="1" applyAlignment="1">
      <alignment horizontal="center" vertical="center" shrinkToFit="1"/>
    </xf>
    <xf numFmtId="0" fontId="16" fillId="19" borderId="37" xfId="0" applyFont="1" applyFill="1" applyBorder="1" applyAlignment="1">
      <alignment/>
    </xf>
    <xf numFmtId="41" fontId="58" fillId="17" borderId="56" xfId="50" applyFont="1" applyFill="1" applyBorder="1" applyAlignment="1">
      <alignment vertical="center"/>
    </xf>
    <xf numFmtId="41" fontId="58" fillId="17" borderId="70" xfId="50" applyFont="1" applyFill="1" applyBorder="1" applyAlignment="1">
      <alignment vertical="center"/>
    </xf>
    <xf numFmtId="0" fontId="0" fillId="0" borderId="0" xfId="0" applyAlignment="1">
      <alignment vertical="center" shrinkToFit="1"/>
    </xf>
    <xf numFmtId="0" fontId="25" fillId="0" borderId="0" xfId="0" applyFont="1" applyAlignment="1">
      <alignment horizontal="center" vertical="center"/>
    </xf>
    <xf numFmtId="0" fontId="0" fillId="0" borderId="0" xfId="0" applyAlignment="1">
      <alignment horizontal="center" vertical="center"/>
    </xf>
    <xf numFmtId="0" fontId="21" fillId="0" borderId="72" xfId="0" applyFont="1" applyBorder="1" applyAlignment="1">
      <alignment horizontal="center" shrinkToFit="1"/>
    </xf>
    <xf numFmtId="0" fontId="0" fillId="0" borderId="73" xfId="0" applyBorder="1" applyAlignment="1">
      <alignment horizontal="center" shrinkToFit="1"/>
    </xf>
    <xf numFmtId="0" fontId="3" fillId="0" borderId="72" xfId="0" applyFont="1" applyBorder="1" applyAlignment="1">
      <alignment/>
    </xf>
    <xf numFmtId="0" fontId="0" fillId="0" borderId="73" xfId="0" applyBorder="1" applyAlignment="1">
      <alignment/>
    </xf>
    <xf numFmtId="14" fontId="20" fillId="0" borderId="72" xfId="0" applyNumberFormat="1" applyFont="1" applyBorder="1" applyAlignment="1">
      <alignment horizontal="center"/>
    </xf>
    <xf numFmtId="0" fontId="0" fillId="0" borderId="73" xfId="0" applyBorder="1" applyAlignment="1">
      <alignment horizontal="center"/>
    </xf>
    <xf numFmtId="0" fontId="7" fillId="18" borderId="28" xfId="0" applyNumberFormat="1" applyFont="1" applyFill="1" applyBorder="1" applyAlignment="1">
      <alignment horizontal="left" vertical="center" wrapText="1"/>
    </xf>
    <xf numFmtId="0" fontId="7" fillId="18" borderId="29" xfId="0" applyNumberFormat="1" applyFont="1" applyFill="1" applyBorder="1" applyAlignment="1">
      <alignment horizontal="left" vertical="center" wrapText="1"/>
    </xf>
    <xf numFmtId="0" fontId="0" fillId="0" borderId="0" xfId="0" applyAlignment="1">
      <alignment horizontal="right" vertical="center"/>
    </xf>
    <xf numFmtId="0" fontId="17" fillId="0" borderId="0" xfId="0" applyFont="1" applyAlignment="1">
      <alignment horizontal="left"/>
    </xf>
    <xf numFmtId="0" fontId="0" fillId="0" borderId="0" xfId="0" applyFont="1" applyAlignment="1">
      <alignment/>
    </xf>
    <xf numFmtId="0" fontId="23" fillId="0" borderId="0" xfId="0" applyFont="1" applyBorder="1" applyAlignment="1">
      <alignment horizontal="left" vertical="center"/>
    </xf>
    <xf numFmtId="0" fontId="0" fillId="0" borderId="0" xfId="0" applyAlignment="1">
      <alignment/>
    </xf>
    <xf numFmtId="0" fontId="23" fillId="0" borderId="0" xfId="0" applyFont="1" applyBorder="1" applyAlignment="1">
      <alignment horizontal="right" vertical="center" shrinkToFit="1"/>
    </xf>
    <xf numFmtId="0" fontId="0" fillId="0" borderId="0" xfId="0" applyAlignment="1">
      <alignment vertical="center"/>
    </xf>
    <xf numFmtId="0" fontId="0" fillId="0" borderId="52" xfId="0" applyBorder="1" applyAlignment="1">
      <alignment vertical="center"/>
    </xf>
    <xf numFmtId="0" fontId="17" fillId="0" borderId="0" xfId="0" applyFont="1" applyAlignment="1">
      <alignment horizontal="center"/>
    </xf>
    <xf numFmtId="0" fontId="16" fillId="0" borderId="0" xfId="0" applyFont="1" applyAlignment="1">
      <alignment horizontal="center"/>
    </xf>
    <xf numFmtId="0" fontId="17" fillId="0" borderId="0" xfId="0" applyFont="1" applyAlignment="1">
      <alignment horizontal="right" vertical="center"/>
    </xf>
    <xf numFmtId="0" fontId="0" fillId="0" borderId="44" xfId="0" applyBorder="1" applyAlignment="1">
      <alignment/>
    </xf>
    <xf numFmtId="0" fontId="0" fillId="0" borderId="38" xfId="0" applyBorder="1" applyAlignment="1">
      <alignment/>
    </xf>
    <xf numFmtId="0" fontId="47" fillId="0" borderId="0" xfId="0" applyFont="1" applyAlignment="1">
      <alignment horizontal="left" vertical="center"/>
    </xf>
    <xf numFmtId="0" fontId="0" fillId="0" borderId="0" xfId="0" applyAlignment="1">
      <alignment horizontal="left" vertical="center"/>
    </xf>
    <xf numFmtId="0" fontId="50" fillId="0" borderId="0" xfId="0" applyFont="1" applyAlignment="1">
      <alignment horizontal="center" vertical="center"/>
    </xf>
    <xf numFmtId="0" fontId="51" fillId="0" borderId="0" xfId="0" applyFont="1" applyAlignment="1">
      <alignment horizontal="center" vertical="center"/>
    </xf>
    <xf numFmtId="0" fontId="47" fillId="2" borderId="44" xfId="0" applyFont="1" applyFill="1" applyBorder="1" applyAlignment="1">
      <alignment horizontal="center" vertical="center" shrinkToFit="1"/>
    </xf>
    <xf numFmtId="0" fontId="47" fillId="2" borderId="38" xfId="0" applyFont="1" applyFill="1" applyBorder="1" applyAlignment="1">
      <alignment horizontal="center" vertical="center" shrinkToFit="1"/>
    </xf>
    <xf numFmtId="0" fontId="47" fillId="0" borderId="0" xfId="0" applyFont="1" applyAlignment="1">
      <alignment shrinkToFit="1"/>
    </xf>
    <xf numFmtId="0" fontId="0" fillId="0" borderId="0" xfId="0" applyAlignment="1">
      <alignment shrinkToFit="1"/>
    </xf>
    <xf numFmtId="0" fontId="21" fillId="5" borderId="28" xfId="0" applyNumberFormat="1" applyFont="1" applyFill="1" applyBorder="1" applyAlignment="1">
      <alignment horizontal="left" vertical="center" wrapText="1"/>
    </xf>
    <xf numFmtId="0" fontId="21" fillId="5" borderId="29" xfId="0" applyNumberFormat="1" applyFont="1" applyFill="1" applyBorder="1" applyAlignment="1">
      <alignment horizontal="left" vertical="center" wrapText="1"/>
    </xf>
    <xf numFmtId="0" fontId="7" fillId="5" borderId="29" xfId="0" applyFont="1" applyFill="1" applyBorder="1" applyAlignment="1">
      <alignment horizontal="left" vertical="center" wrapText="1"/>
    </xf>
    <xf numFmtId="0" fontId="0" fillId="5" borderId="24" xfId="0" applyFill="1" applyBorder="1" applyAlignment="1">
      <alignment vertical="center"/>
    </xf>
    <xf numFmtId="0" fontId="21" fillId="18" borderId="28" xfId="0" applyNumberFormat="1" applyFont="1" applyFill="1" applyBorder="1" applyAlignment="1">
      <alignment horizontal="left" vertical="center" wrapText="1"/>
    </xf>
    <xf numFmtId="0" fontId="21" fillId="18" borderId="29" xfId="0" applyNumberFormat="1" applyFont="1" applyFill="1" applyBorder="1" applyAlignment="1">
      <alignment horizontal="left" vertical="center" wrapText="1"/>
    </xf>
    <xf numFmtId="0" fontId="7" fillId="18" borderId="29" xfId="0" applyFont="1" applyFill="1" applyBorder="1" applyAlignment="1">
      <alignment horizontal="left" vertical="center" wrapText="1"/>
    </xf>
    <xf numFmtId="0" fontId="0" fillId="18" borderId="24" xfId="0" applyFill="1" applyBorder="1" applyAlignment="1">
      <alignment vertical="center"/>
    </xf>
    <xf numFmtId="0" fontId="21" fillId="5" borderId="24" xfId="0" applyNumberFormat="1" applyFont="1" applyFill="1" applyBorder="1" applyAlignment="1">
      <alignment horizontal="left" vertical="center" wrapText="1"/>
    </xf>
    <xf numFmtId="0" fontId="21" fillId="18" borderId="24" xfId="0" applyNumberFormat="1" applyFont="1" applyFill="1" applyBorder="1" applyAlignment="1">
      <alignment horizontal="left" vertical="center" wrapText="1"/>
    </xf>
    <xf numFmtId="0" fontId="0" fillId="0" borderId="24" xfId="0" applyBorder="1" applyAlignment="1">
      <alignment vertical="center"/>
    </xf>
    <xf numFmtId="0" fontId="21" fillId="18" borderId="29" xfId="0" applyFont="1" applyFill="1" applyBorder="1" applyAlignment="1">
      <alignment horizontal="left" vertical="center" wrapText="1"/>
    </xf>
    <xf numFmtId="0" fontId="0" fillId="0" borderId="29" xfId="0" applyBorder="1" applyAlignment="1">
      <alignment horizontal="left" vertical="center" wrapText="1"/>
    </xf>
    <xf numFmtId="0" fontId="0" fillId="18" borderId="29" xfId="0" applyFill="1" applyBorder="1" applyAlignment="1">
      <alignment horizontal="left" vertical="center" wrapText="1"/>
    </xf>
    <xf numFmtId="0" fontId="21" fillId="5" borderId="29" xfId="0" applyFont="1" applyFill="1" applyBorder="1" applyAlignment="1">
      <alignment horizontal="left" vertical="center" wrapText="1"/>
    </xf>
    <xf numFmtId="0" fontId="0" fillId="5" borderId="29" xfId="0" applyFill="1" applyBorder="1" applyAlignment="1">
      <alignment horizontal="left" vertical="center" wrapText="1"/>
    </xf>
    <xf numFmtId="0" fontId="24" fillId="10" borderId="52" xfId="0" applyFont="1" applyFill="1" applyBorder="1" applyAlignment="1">
      <alignment horizontal="center" vertical="center"/>
    </xf>
    <xf numFmtId="0" fontId="11" fillId="10" borderId="52" xfId="0" applyFont="1" applyFill="1" applyBorder="1" applyAlignment="1">
      <alignment horizontal="center" vertical="center"/>
    </xf>
    <xf numFmtId="0" fontId="7" fillId="18" borderId="24" xfId="0" applyNumberFormat="1" applyFont="1" applyFill="1" applyBorder="1" applyAlignment="1">
      <alignment horizontal="left" vertical="center" wrapText="1"/>
    </xf>
    <xf numFmtId="0" fontId="22" fillId="0" borderId="0" xfId="0" applyFont="1" applyBorder="1" applyAlignment="1">
      <alignment horizontal="right" vertical="center"/>
    </xf>
    <xf numFmtId="0" fontId="19" fillId="0" borderId="0" xfId="0" applyFont="1" applyBorder="1" applyAlignment="1">
      <alignment horizontal="right" vertical="center"/>
    </xf>
    <xf numFmtId="0" fontId="2" fillId="0" borderId="24" xfId="0" applyFont="1" applyBorder="1" applyAlignment="1">
      <alignment vertical="center"/>
    </xf>
    <xf numFmtId="0" fontId="2" fillId="18" borderId="24" xfId="0" applyFont="1" applyFill="1" applyBorder="1" applyAlignment="1">
      <alignment vertical="center"/>
    </xf>
    <xf numFmtId="0" fontId="17" fillId="0" borderId="0" xfId="0" applyFont="1" applyAlignment="1">
      <alignment horizontal="left" wrapText="1"/>
    </xf>
    <xf numFmtId="0" fontId="26" fillId="5" borderId="44" xfId="33" applyNumberFormat="1" applyFont="1" applyFill="1" applyBorder="1" applyAlignment="1" applyProtection="1">
      <alignment horizontal="center"/>
      <protection/>
    </xf>
    <xf numFmtId="0" fontId="0" fillId="0" borderId="45" xfId="0" applyBorder="1" applyAlignment="1">
      <alignment horizontal="center"/>
    </xf>
    <xf numFmtId="0" fontId="0" fillId="0" borderId="38" xfId="0" applyBorder="1" applyAlignment="1">
      <alignment horizontal="center"/>
    </xf>
    <xf numFmtId="6" fontId="26" fillId="5" borderId="14" xfId="33" applyNumberFormat="1" applyFont="1" applyFill="1" applyBorder="1" applyAlignment="1" applyProtection="1">
      <alignment/>
      <protection/>
    </xf>
    <xf numFmtId="0" fontId="0" fillId="0" borderId="14" xfId="0" applyBorder="1" applyAlignment="1">
      <alignment/>
    </xf>
    <xf numFmtId="0" fontId="26" fillId="5" borderId="74" xfId="33" applyNumberFormat="1" applyFont="1" applyFill="1" applyBorder="1" applyAlignment="1" applyProtection="1">
      <alignment horizontal="center"/>
      <protection/>
    </xf>
    <xf numFmtId="0" fontId="26" fillId="5" borderId="14" xfId="33" applyNumberFormat="1" applyFont="1" applyFill="1" applyBorder="1" applyAlignment="1" applyProtection="1">
      <alignment horizontal="center"/>
      <protection/>
    </xf>
    <xf numFmtId="0" fontId="26" fillId="5" borderId="44" xfId="33" applyNumberFormat="1" applyFont="1" applyFill="1" applyBorder="1" applyAlignment="1" applyProtection="1">
      <alignment horizontal="center" shrinkToFit="1"/>
      <protection/>
    </xf>
    <xf numFmtId="0" fontId="26" fillId="5" borderId="45" xfId="33" applyNumberFormat="1" applyFont="1" applyFill="1" applyBorder="1" applyAlignment="1" applyProtection="1">
      <alignment horizontal="center" shrinkToFit="1"/>
      <protection/>
    </xf>
    <xf numFmtId="0" fontId="0" fillId="0" borderId="38" xfId="0" applyBorder="1" applyAlignment="1">
      <alignment horizontal="center" shrinkToFit="1"/>
    </xf>
    <xf numFmtId="0" fontId="13" fillId="5" borderId="0" xfId="0" applyNumberFormat="1" applyFont="1" applyFill="1" applyBorder="1" applyAlignment="1">
      <alignment horizontal="left"/>
    </xf>
    <xf numFmtId="0" fontId="26" fillId="5" borderId="14" xfId="33" applyNumberFormat="1" applyFont="1" applyFill="1" applyBorder="1" applyAlignment="1" applyProtection="1">
      <alignment/>
      <protection/>
    </xf>
    <xf numFmtId="0" fontId="31" fillId="5" borderId="0" xfId="0" applyNumberFormat="1" applyFont="1" applyFill="1" applyBorder="1" applyAlignment="1">
      <alignment horizontal="left"/>
    </xf>
    <xf numFmtId="0" fontId="32" fillId="5" borderId="0" xfId="0" applyNumberFormat="1" applyFont="1" applyFill="1" applyBorder="1" applyAlignment="1">
      <alignment horizontal="left"/>
    </xf>
    <xf numFmtId="0" fontId="33" fillId="5" borderId="0" xfId="0" applyNumberFormat="1" applyFont="1" applyFill="1" applyBorder="1" applyAlignment="1">
      <alignment horizontal="left"/>
    </xf>
    <xf numFmtId="0" fontId="26" fillId="5" borderId="43" xfId="33" applyNumberFormat="1" applyFont="1" applyFill="1" applyBorder="1" applyAlignment="1" applyProtection="1">
      <alignment horizontal="center" shrinkToFit="1"/>
      <protection/>
    </xf>
    <xf numFmtId="0" fontId="0" fillId="0" borderId="40" xfId="0" applyBorder="1" applyAlignment="1">
      <alignment horizontal="center" shrinkToFit="1"/>
    </xf>
    <xf numFmtId="0" fontId="0" fillId="0" borderId="41" xfId="0" applyBorder="1" applyAlignment="1">
      <alignment horizontal="center" shrinkToFit="1"/>
    </xf>
    <xf numFmtId="0" fontId="13" fillId="5" borderId="14" xfId="0" applyNumberFormat="1" applyFont="1" applyFill="1" applyBorder="1" applyAlignment="1">
      <alignment horizontal="left"/>
    </xf>
    <xf numFmtId="0" fontId="0" fillId="0" borderId="45" xfId="0" applyBorder="1" applyAlignment="1">
      <alignment horizontal="center" shrinkToFit="1"/>
    </xf>
    <xf numFmtId="41" fontId="60" fillId="0" borderId="0" xfId="50" applyFont="1" applyAlignment="1">
      <alignment horizontal="left" vertical="center" wrapText="1"/>
    </xf>
    <xf numFmtId="0" fontId="60" fillId="0" borderId="0" xfId="0" applyFont="1" applyAlignment="1">
      <alignment horizontal="left" vertical="center" wrapText="1"/>
    </xf>
    <xf numFmtId="41" fontId="63" fillId="0" borderId="75" xfId="50" applyFont="1" applyBorder="1" applyAlignment="1">
      <alignment horizontal="left" vertical="center" wrapText="1"/>
    </xf>
    <xf numFmtId="0" fontId="0" fillId="0" borderId="76" xfId="0" applyBorder="1" applyAlignment="1">
      <alignment/>
    </xf>
    <xf numFmtId="0" fontId="0" fillId="0" borderId="77" xfId="0" applyBorder="1" applyAlignment="1">
      <alignment/>
    </xf>
    <xf numFmtId="41" fontId="48" fillId="0" borderId="0" xfId="50" applyFont="1" applyAlignment="1">
      <alignment horizontal="left" vertical="center" wrapText="1"/>
    </xf>
    <xf numFmtId="41" fontId="48" fillId="0" borderId="0" xfId="50" applyFont="1" applyAlignment="1">
      <alignment horizontal="left" vertical="center"/>
    </xf>
    <xf numFmtId="41" fontId="0" fillId="0" borderId="0" xfId="50" applyFont="1" applyAlignment="1">
      <alignment horizontal="left" vertical="center" wrapText="1"/>
    </xf>
    <xf numFmtId="41" fontId="62" fillId="0" borderId="0" xfId="50" applyFont="1" applyAlignment="1">
      <alignment horizontal="left" vertical="center" wrapText="1"/>
    </xf>
    <xf numFmtId="0" fontId="69" fillId="19" borderId="67" xfId="0" applyFont="1" applyFill="1" applyBorder="1" applyAlignment="1">
      <alignment horizontal="center" vertical="center"/>
    </xf>
    <xf numFmtId="0" fontId="70" fillId="19" borderId="62" xfId="0" applyFont="1" applyFill="1" applyBorder="1" applyAlignment="1">
      <alignment horizontal="center" vertical="center"/>
    </xf>
    <xf numFmtId="0" fontId="70" fillId="19" borderId="63" xfId="0" applyFont="1" applyFill="1" applyBorder="1" applyAlignment="1">
      <alignment horizontal="center" vertical="center"/>
    </xf>
    <xf numFmtId="0" fontId="70" fillId="19" borderId="68" xfId="0" applyFont="1" applyFill="1" applyBorder="1" applyAlignment="1">
      <alignment horizontal="center" vertical="center"/>
    </xf>
    <xf numFmtId="0" fontId="70" fillId="19" borderId="0" xfId="0" applyFont="1" applyFill="1" applyBorder="1" applyAlignment="1">
      <alignment horizontal="center" vertical="center"/>
    </xf>
    <xf numFmtId="0" fontId="70" fillId="19" borderId="78" xfId="0" applyFont="1" applyFill="1" applyBorder="1" applyAlignment="1">
      <alignment horizontal="center" vertical="center"/>
    </xf>
    <xf numFmtId="0" fontId="70" fillId="19" borderId="69" xfId="0" applyFont="1" applyFill="1" applyBorder="1" applyAlignment="1">
      <alignment horizontal="center" vertical="center"/>
    </xf>
    <xf numFmtId="0" fontId="70" fillId="19" borderId="66" xfId="0" applyFont="1" applyFill="1" applyBorder="1" applyAlignment="1">
      <alignment horizontal="center" vertical="center"/>
    </xf>
    <xf numFmtId="0" fontId="70" fillId="19" borderId="79" xfId="0" applyFont="1" applyFill="1" applyBorder="1" applyAlignment="1">
      <alignment horizontal="center" vertical="center"/>
    </xf>
    <xf numFmtId="197" fontId="7" fillId="6" borderId="28" xfId="0" applyNumberFormat="1" applyFont="1" applyFill="1" applyBorder="1" applyAlignment="1">
      <alignment vertical="center"/>
    </xf>
    <xf numFmtId="0" fontId="0" fillId="0" borderId="80" xfId="0" applyBorder="1" applyAlignment="1">
      <alignment vertical="center"/>
    </xf>
    <xf numFmtId="0" fontId="0" fillId="5" borderId="24" xfId="0" applyFill="1" applyBorder="1" applyAlignment="1">
      <alignment horizontal="left" vertical="center" wrapText="1"/>
    </xf>
    <xf numFmtId="0" fontId="24" fillId="10" borderId="81" xfId="0" applyFont="1" applyFill="1" applyBorder="1" applyAlignment="1">
      <alignment horizontal="center" vertical="center"/>
    </xf>
    <xf numFmtId="0" fontId="0" fillId="0" borderId="52" xfId="0" applyBorder="1" applyAlignment="1">
      <alignment horizontal="center" vertical="center"/>
    </xf>
    <xf numFmtId="0" fontId="14" fillId="10" borderId="52" xfId="0" applyFont="1" applyFill="1" applyBorder="1" applyAlignment="1">
      <alignment horizontal="center" vertical="center"/>
    </xf>
    <xf numFmtId="0" fontId="0" fillId="0" borderId="82" xfId="0" applyBorder="1" applyAlignment="1">
      <alignment vertical="center"/>
    </xf>
    <xf numFmtId="0" fontId="21" fillId="0" borderId="83" xfId="0" applyFont="1" applyBorder="1" applyAlignment="1">
      <alignment horizontal="center" vertical="center"/>
    </xf>
    <xf numFmtId="0" fontId="0" fillId="0" borderId="84" xfId="0" applyBorder="1" applyAlignment="1">
      <alignment horizontal="center" vertical="center"/>
    </xf>
    <xf numFmtId="0" fontId="17" fillId="6" borderId="85" xfId="0" applyFont="1" applyFill="1" applyBorder="1" applyAlignment="1">
      <alignment horizontal="center" vertical="center" wrapText="1"/>
    </xf>
    <xf numFmtId="0" fontId="0" fillId="6" borderId="86" xfId="0" applyFill="1" applyBorder="1" applyAlignment="1">
      <alignment horizontal="center" vertical="center"/>
    </xf>
    <xf numFmtId="0" fontId="0" fillId="6" borderId="87" xfId="0" applyFill="1" applyBorder="1" applyAlignment="1">
      <alignment horizontal="center" vertical="center"/>
    </xf>
    <xf numFmtId="0" fontId="0" fillId="6" borderId="88" xfId="0" applyFill="1" applyBorder="1" applyAlignment="1">
      <alignment horizontal="center" vertical="center"/>
    </xf>
    <xf numFmtId="0" fontId="39" fillId="0" borderId="54" xfId="0" applyFont="1" applyBorder="1" applyAlignment="1">
      <alignment horizontal="center" vertical="center" wrapText="1" shrinkToFit="1"/>
    </xf>
    <xf numFmtId="0" fontId="40" fillId="0" borderId="47" xfId="0" applyFont="1" applyBorder="1" applyAlignment="1">
      <alignment horizontal="center" vertical="center" wrapText="1" shrinkToFit="1"/>
    </xf>
    <xf numFmtId="0" fontId="40" fillId="0" borderId="48" xfId="0" applyFont="1" applyBorder="1" applyAlignment="1">
      <alignment horizontal="center" vertical="center" wrapText="1" shrinkToFit="1"/>
    </xf>
    <xf numFmtId="0" fontId="40" fillId="0" borderId="49" xfId="0" applyFont="1" applyBorder="1" applyAlignment="1">
      <alignment horizontal="center" vertical="center" wrapText="1" shrinkToFit="1"/>
    </xf>
    <xf numFmtId="0" fontId="40" fillId="0" borderId="0" xfId="0" applyFont="1" applyBorder="1" applyAlignment="1">
      <alignment horizontal="center" vertical="center" wrapText="1" shrinkToFit="1"/>
    </xf>
    <xf numFmtId="0" fontId="40" fillId="0" borderId="50" xfId="0" applyFont="1" applyBorder="1" applyAlignment="1">
      <alignment horizontal="center" vertical="center" wrapText="1" shrinkToFit="1"/>
    </xf>
    <xf numFmtId="0" fontId="21" fillId="0" borderId="89" xfId="0" applyFont="1" applyBorder="1" applyAlignment="1">
      <alignment horizontal="center" vertical="center"/>
    </xf>
    <xf numFmtId="0" fontId="0" fillId="0" borderId="90" xfId="0" applyBorder="1" applyAlignment="1">
      <alignment horizontal="center" vertical="center"/>
    </xf>
    <xf numFmtId="0" fontId="17" fillId="0" borderId="0" xfId="0" applyFont="1" applyBorder="1" applyAlignment="1">
      <alignment horizontal="center"/>
    </xf>
    <xf numFmtId="0" fontId="20" fillId="0" borderId="0" xfId="0" applyFont="1" applyBorder="1" applyAlignment="1">
      <alignment horizontal="center"/>
    </xf>
    <xf numFmtId="0" fontId="42" fillId="0" borderId="0" xfId="0" applyFont="1" applyBorder="1" applyAlignment="1">
      <alignment horizontal="center" vertical="center"/>
    </xf>
    <xf numFmtId="0" fontId="43" fillId="0" borderId="0" xfId="0" applyFont="1" applyAlignment="1">
      <alignment horizontal="center" vertical="center"/>
    </xf>
    <xf numFmtId="0" fontId="23" fillId="0" borderId="0" xfId="0" applyFont="1" applyBorder="1" applyAlignment="1">
      <alignment horizontal="right" shrinkToFit="1"/>
    </xf>
    <xf numFmtId="0" fontId="36" fillId="0" borderId="0" xfId="0" applyFont="1" applyAlignment="1">
      <alignment/>
    </xf>
    <xf numFmtId="197" fontId="9" fillId="6" borderId="47" xfId="0" applyNumberFormat="1" applyFont="1" applyFill="1" applyBorder="1" applyAlignment="1">
      <alignment vertical="center"/>
    </xf>
    <xf numFmtId="0" fontId="0" fillId="0" borderId="91" xfId="0" applyBorder="1" applyAlignment="1">
      <alignment/>
    </xf>
    <xf numFmtId="0" fontId="0" fillId="0" borderId="52" xfId="0" applyBorder="1" applyAlignment="1">
      <alignment/>
    </xf>
    <xf numFmtId="0" fontId="0" fillId="0" borderId="53" xfId="0" applyBorder="1" applyAlignment="1">
      <alignment/>
    </xf>
    <xf numFmtId="0" fontId="35" fillId="0" borderId="16" xfId="0" applyFont="1" applyBorder="1" applyAlignment="1">
      <alignment horizontal="left" vertical="center"/>
    </xf>
    <xf numFmtId="0" fontId="0" fillId="0" borderId="16" xfId="0" applyBorder="1" applyAlignment="1">
      <alignment horizontal="left" vertical="center"/>
    </xf>
    <xf numFmtId="0" fontId="0" fillId="0" borderId="92"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35" fillId="0" borderId="93" xfId="0" applyFont="1" applyBorder="1" applyAlignment="1">
      <alignment horizontal="right" vertical="center"/>
    </xf>
    <xf numFmtId="0" fontId="0" fillId="0" borderId="51" xfId="0" applyBorder="1" applyAlignment="1">
      <alignment horizontal="right"/>
    </xf>
    <xf numFmtId="197" fontId="45" fillId="0" borderId="30" xfId="0" applyNumberFormat="1" applyFont="1" applyBorder="1" applyAlignment="1">
      <alignment horizontal="center"/>
    </xf>
    <xf numFmtId="0" fontId="46" fillId="0" borderId="30" xfId="0" applyFont="1" applyBorder="1" applyAlignment="1">
      <alignment horizontal="center"/>
    </xf>
    <xf numFmtId="204" fontId="45" fillId="0" borderId="30" xfId="0" applyNumberFormat="1" applyFont="1" applyBorder="1" applyAlignment="1">
      <alignment horizontal="center"/>
    </xf>
    <xf numFmtId="0" fontId="45" fillId="0" borderId="30" xfId="0" applyFont="1" applyBorder="1" applyAlignment="1">
      <alignment horizontal="center"/>
    </xf>
    <xf numFmtId="0" fontId="17" fillId="0" borderId="0" xfId="0" applyFont="1" applyBorder="1" applyAlignment="1">
      <alignment horizontal="left"/>
    </xf>
    <xf numFmtId="0" fontId="20" fillId="0" borderId="0" xfId="0" applyFont="1" applyBorder="1" applyAlignment="1">
      <alignment horizontal="lef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_Graph Paper (combined)"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0</xdr:col>
      <xdr:colOff>0</xdr:colOff>
      <xdr:row>28</xdr:row>
      <xdr:rowOff>0</xdr:rowOff>
    </xdr:to>
    <xdr:sp fLocksText="0">
      <xdr:nvSpPr>
        <xdr:cNvPr id="1" name="Text Box 5"/>
        <xdr:cNvSpPr txBox="1">
          <a:spLocks noChangeArrowheads="1"/>
        </xdr:cNvSpPr>
      </xdr:nvSpPr>
      <xdr:spPr>
        <a:xfrm>
          <a:off x="0" y="94107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Text Box 5"/>
        <xdr:cNvSpPr txBox="1">
          <a:spLocks noChangeArrowheads="1"/>
        </xdr:cNvSpPr>
      </xdr:nvSpPr>
      <xdr:spPr>
        <a:xfrm>
          <a:off x="0" y="57912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334000"/>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290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9050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622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4317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20872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182225"/>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658225"/>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2964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95250</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57225"/>
          <a:ext cx="990600" cy="447675"/>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419975"/>
          <a:ext cx="990600" cy="4381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4"/>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8</xdr:row>
      <xdr:rowOff>0</xdr:rowOff>
    </xdr:from>
    <xdr:to>
      <xdr:col>5</xdr:col>
      <xdr:colOff>171450</xdr:colOff>
      <xdr:row>8</xdr:row>
      <xdr:rowOff>0</xdr:rowOff>
    </xdr:to>
    <xdr:sp fLocksText="0">
      <xdr:nvSpPr>
        <xdr:cNvPr id="1" name="Text Box 5"/>
        <xdr:cNvSpPr txBox="1">
          <a:spLocks noChangeArrowheads="1"/>
        </xdr:cNvSpPr>
      </xdr:nvSpPr>
      <xdr:spPr>
        <a:xfrm>
          <a:off x="1238250" y="1352550"/>
          <a:ext cx="381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25</xdr:col>
      <xdr:colOff>76200</xdr:colOff>
      <xdr:row>2</xdr:row>
      <xdr:rowOff>19050</xdr:rowOff>
    </xdr:from>
    <xdr:to>
      <xdr:col>31</xdr:col>
      <xdr:colOff>180975</xdr:colOff>
      <xdr:row>5</xdr:row>
      <xdr:rowOff>152400</xdr:rowOff>
    </xdr:to>
    <xdr:pic>
      <xdr:nvPicPr>
        <xdr:cNvPr id="2" name="Picture 2"/>
        <xdr:cNvPicPr preferRelativeResize="1">
          <a:picLocks noChangeAspect="1"/>
        </xdr:cNvPicPr>
      </xdr:nvPicPr>
      <xdr:blipFill>
        <a:blip r:embed="rId1"/>
        <a:stretch>
          <a:fillRect/>
        </a:stretch>
      </xdr:blipFill>
      <xdr:spPr>
        <a:xfrm>
          <a:off x="5715000" y="342900"/>
          <a:ext cx="1362075" cy="67627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245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xdr:from>
      <xdr:col>6</xdr:col>
      <xdr:colOff>0</xdr:colOff>
      <xdr:row>45</xdr:row>
      <xdr:rowOff>0</xdr:rowOff>
    </xdr:from>
    <xdr:to>
      <xdr:col>9</xdr:col>
      <xdr:colOff>171450</xdr:colOff>
      <xdr:row>45</xdr:row>
      <xdr:rowOff>0</xdr:rowOff>
    </xdr:to>
    <xdr:sp fLocksText="0">
      <xdr:nvSpPr>
        <xdr:cNvPr id="4" name="Text Box 5"/>
        <xdr:cNvSpPr txBox="1">
          <a:spLocks noChangeArrowheads="1"/>
        </xdr:cNvSpPr>
      </xdr:nvSpPr>
      <xdr:spPr>
        <a:xfrm>
          <a:off x="4648200" y="8953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62</xdr:row>
      <xdr:rowOff>0</xdr:rowOff>
    </xdr:from>
    <xdr:to>
      <xdr:col>9</xdr:col>
      <xdr:colOff>171450</xdr:colOff>
      <xdr:row>62</xdr:row>
      <xdr:rowOff>0</xdr:rowOff>
    </xdr:to>
    <xdr:sp fLocksText="0">
      <xdr:nvSpPr>
        <xdr:cNvPr id="5" name="Text Box 5"/>
        <xdr:cNvSpPr txBox="1">
          <a:spLocks noChangeArrowheads="1"/>
        </xdr:cNvSpPr>
      </xdr:nvSpPr>
      <xdr:spPr>
        <a:xfrm>
          <a:off x="4648200" y="121348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390525</xdr:colOff>
      <xdr:row>1</xdr:row>
      <xdr:rowOff>190500</xdr:rowOff>
    </xdr:from>
    <xdr:to>
      <xdr:col>10</xdr:col>
      <xdr:colOff>781050</xdr:colOff>
      <xdr:row>1</xdr:row>
      <xdr:rowOff>628650</xdr:rowOff>
    </xdr:to>
    <xdr:pic>
      <xdr:nvPicPr>
        <xdr:cNvPr id="6"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28</xdr:row>
      <xdr:rowOff>66675</xdr:rowOff>
    </xdr:from>
    <xdr:to>
      <xdr:col>9</xdr:col>
      <xdr:colOff>657225</xdr:colOff>
      <xdr:row>34</xdr:row>
      <xdr:rowOff>114300</xdr:rowOff>
    </xdr:to>
    <xdr:sp>
      <xdr:nvSpPr>
        <xdr:cNvPr id="1" name="角丸四角形吹き出し 1"/>
        <xdr:cNvSpPr>
          <a:spLocks/>
        </xdr:cNvSpPr>
      </xdr:nvSpPr>
      <xdr:spPr>
        <a:xfrm>
          <a:off x="5572125" y="5381625"/>
          <a:ext cx="1933575" cy="1076325"/>
        </a:xfrm>
        <a:prstGeom prst="wedgeRoundRectCallout">
          <a:avLst>
            <a:gd name="adj1" fmla="val -73541"/>
            <a:gd name="adj2" fmla="val -47277"/>
          </a:avLst>
        </a:prstGeom>
        <a:solidFill>
          <a:srgbClr val="FFFFFF"/>
        </a:solidFill>
        <a:ln w="25400" cmpd="sng">
          <a:solidFill>
            <a:srgbClr val="F79646"/>
          </a:solidFill>
          <a:headEnd type="none"/>
          <a:tailEnd type="none"/>
        </a:ln>
      </xdr:spPr>
      <xdr:txBody>
        <a:bodyPr vertOverflow="clip" wrap="square" lIns="0" tIns="0" rIns="0" bIns="0" anchor="ctr"/>
        <a:p>
          <a:pPr algn="l">
            <a:defRPr/>
          </a:pPr>
          <a:r>
            <a:rPr lang="en-US" cap="none" sz="900" b="0" i="0" u="none" baseline="0">
              <a:solidFill>
                <a:srgbClr val="000000"/>
              </a:solidFill>
            </a:rPr>
            <a:t>どちらの方式を選択するかにより、源泉税等が微妙に異なってきます。報酬金額と消費税額が区分されている場合には、どちらの方式を選択しても問題ありません。</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6"/>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7"/>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10"/>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1"/>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2"/>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3"/>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konchan@usiwakamaru.or.jp" TargetMode="External" /><Relationship Id="rId2" Type="http://schemas.openxmlformats.org/officeDocument/2006/relationships/hyperlink" Target="mailto:giringi-office@giringi.jp"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4"/>
  <sheetViews>
    <sheetView showGridLines="0" zoomScalePageLayoutView="0" workbookViewId="0" topLeftCell="A1">
      <selection activeCell="A1" sqref="A1:I1"/>
    </sheetView>
  </sheetViews>
  <sheetFormatPr defaultColWidth="9.140625" defaultRowHeight="12.75"/>
  <cols>
    <col min="1" max="1" width="5.28125" style="0" customWidth="1"/>
    <col min="2" max="2" width="29.7109375" style="0" customWidth="1"/>
    <col min="3" max="3" width="14.7109375" style="0" customWidth="1"/>
    <col min="4" max="4" width="18.7109375" style="0" customWidth="1"/>
    <col min="5" max="5" width="12.7109375" style="0" customWidth="1"/>
    <col min="6" max="6" width="15.140625" style="0" customWidth="1"/>
    <col min="7" max="7" width="10.7109375" style="147" customWidth="1"/>
    <col min="8" max="9" width="9.28125" style="0" customWidth="1"/>
  </cols>
  <sheetData>
    <row r="1" spans="1:9" ht="24.75" customHeight="1">
      <c r="A1" s="309" t="s">
        <v>244</v>
      </c>
      <c r="B1" s="310"/>
      <c r="C1" s="310"/>
      <c r="D1" s="310"/>
      <c r="E1" s="310"/>
      <c r="F1" s="310"/>
      <c r="G1" s="310"/>
      <c r="H1" s="310"/>
      <c r="I1" s="310"/>
    </row>
    <row r="3" spans="1:9" ht="24.75" customHeight="1">
      <c r="A3" s="148"/>
      <c r="B3" s="148" t="s">
        <v>122</v>
      </c>
      <c r="C3" s="151" t="str">
        <f>+'予算書'!B6</f>
        <v>臨床生理</v>
      </c>
      <c r="D3" s="307" t="s">
        <v>125</v>
      </c>
      <c r="E3" s="308"/>
      <c r="F3" s="308"/>
      <c r="G3" s="308"/>
      <c r="H3" s="308"/>
      <c r="I3" s="308"/>
    </row>
    <row r="4" spans="1:9" ht="24.75" customHeight="1">
      <c r="A4" s="149"/>
      <c r="B4" s="148" t="s">
        <v>141</v>
      </c>
      <c r="C4" s="149" t="str">
        <f>+'予算書'!C11</f>
        <v>平成27年　3月21日（土）　13：50 ～ 16：30</v>
      </c>
      <c r="D4" s="149"/>
      <c r="E4" s="149"/>
      <c r="F4" s="149"/>
      <c r="G4" s="150"/>
      <c r="H4" s="149"/>
      <c r="I4" s="149"/>
    </row>
    <row r="5" spans="1:9" ht="24.75" customHeight="1">
      <c r="A5" s="149"/>
      <c r="B5" s="148" t="s">
        <v>142</v>
      </c>
      <c r="C5" s="149" t="str">
        <f>+'予算書'!C12</f>
        <v>東海中央病院　３階大会議室</v>
      </c>
      <c r="D5" s="149"/>
      <c r="E5" s="149"/>
      <c r="F5" s="149"/>
      <c r="G5" s="150"/>
      <c r="H5" s="149"/>
      <c r="I5" s="149"/>
    </row>
    <row r="6" spans="1:9" ht="24.75" customHeight="1">
      <c r="A6" s="149"/>
      <c r="B6" s="148" t="s">
        <v>143</v>
      </c>
      <c r="C6" s="313" t="str">
        <f>+'予算書'!C13</f>
        <v>平成26年度 岐臨技フォトサーベイ総括　・　『ちょっと変わった？心電図　- case study - 』</v>
      </c>
      <c r="D6" s="314"/>
      <c r="E6" s="314"/>
      <c r="F6" s="314"/>
      <c r="G6" s="314"/>
      <c r="H6" s="314"/>
      <c r="I6" s="314"/>
    </row>
    <row r="7" spans="1:9" ht="9.75" customHeight="1">
      <c r="A7" s="149"/>
      <c r="B7" s="149"/>
      <c r="C7" s="149"/>
      <c r="D7" s="149"/>
      <c r="E7" s="149"/>
      <c r="F7" s="149"/>
      <c r="G7" s="150"/>
      <c r="H7" s="151"/>
      <c r="I7" s="151"/>
    </row>
    <row r="8" spans="1:9" ht="24.75" customHeight="1">
      <c r="A8" s="156" t="s">
        <v>126</v>
      </c>
      <c r="B8" s="156" t="s">
        <v>123</v>
      </c>
      <c r="C8" s="156" t="s">
        <v>124</v>
      </c>
      <c r="D8" s="311" t="s">
        <v>132</v>
      </c>
      <c r="E8" s="312"/>
      <c r="F8" s="159" t="s">
        <v>130</v>
      </c>
      <c r="G8" s="161" t="s">
        <v>131</v>
      </c>
      <c r="H8" s="158" t="s">
        <v>128</v>
      </c>
      <c r="I8" s="158" t="s">
        <v>129</v>
      </c>
    </row>
    <row r="9" spans="1:9" ht="28.5" customHeight="1">
      <c r="A9" s="152">
        <v>1</v>
      </c>
      <c r="B9" s="153"/>
      <c r="C9" s="154"/>
      <c r="D9" s="305"/>
      <c r="E9" s="306"/>
      <c r="F9" s="160" t="s">
        <v>282</v>
      </c>
      <c r="G9" s="157"/>
      <c r="H9" s="157" t="s">
        <v>127</v>
      </c>
      <c r="I9" s="157" t="s">
        <v>127</v>
      </c>
    </row>
    <row r="10" spans="1:9" ht="28.5" customHeight="1">
      <c r="A10" s="152">
        <v>2</v>
      </c>
      <c r="B10" s="153"/>
      <c r="C10" s="154"/>
      <c r="D10" s="305"/>
      <c r="E10" s="306"/>
      <c r="F10" s="160" t="str">
        <f>+$F$9</f>
        <v>生26－</v>
      </c>
      <c r="G10" s="157"/>
      <c r="H10" s="157" t="s">
        <v>127</v>
      </c>
      <c r="I10" s="157" t="s">
        <v>127</v>
      </c>
    </row>
    <row r="11" spans="1:9" ht="28.5" customHeight="1">
      <c r="A11" s="152">
        <v>3</v>
      </c>
      <c r="B11" s="153"/>
      <c r="C11" s="154"/>
      <c r="D11" s="305"/>
      <c r="E11" s="306"/>
      <c r="F11" s="160" t="str">
        <f aca="true" t="shared" si="0" ref="F11:F38">+$F$9</f>
        <v>生26－</v>
      </c>
      <c r="G11" s="157"/>
      <c r="H11" s="157" t="s">
        <v>127</v>
      </c>
      <c r="I11" s="157" t="s">
        <v>127</v>
      </c>
    </row>
    <row r="12" spans="1:9" ht="28.5" customHeight="1">
      <c r="A12" s="152">
        <v>4</v>
      </c>
      <c r="B12" s="153"/>
      <c r="C12" s="154"/>
      <c r="D12" s="305"/>
      <c r="E12" s="306"/>
      <c r="F12" s="160" t="str">
        <f t="shared" si="0"/>
        <v>生26－</v>
      </c>
      <c r="G12" s="157"/>
      <c r="H12" s="157" t="s">
        <v>127</v>
      </c>
      <c r="I12" s="157" t="s">
        <v>127</v>
      </c>
    </row>
    <row r="13" spans="1:9" ht="28.5" customHeight="1">
      <c r="A13" s="152">
        <v>5</v>
      </c>
      <c r="B13" s="153"/>
      <c r="C13" s="154"/>
      <c r="D13" s="305"/>
      <c r="E13" s="306"/>
      <c r="F13" s="160" t="str">
        <f t="shared" si="0"/>
        <v>生26－</v>
      </c>
      <c r="G13" s="157"/>
      <c r="H13" s="157" t="s">
        <v>127</v>
      </c>
      <c r="I13" s="157" t="s">
        <v>127</v>
      </c>
    </row>
    <row r="14" spans="1:9" ht="28.5" customHeight="1">
      <c r="A14" s="152">
        <v>6</v>
      </c>
      <c r="B14" s="153"/>
      <c r="C14" s="154"/>
      <c r="D14" s="305"/>
      <c r="E14" s="306"/>
      <c r="F14" s="160" t="str">
        <f t="shared" si="0"/>
        <v>生26－</v>
      </c>
      <c r="G14" s="157"/>
      <c r="H14" s="157" t="s">
        <v>127</v>
      </c>
      <c r="I14" s="157" t="s">
        <v>127</v>
      </c>
    </row>
    <row r="15" spans="1:9" ht="28.5" customHeight="1">
      <c r="A15" s="152">
        <v>7</v>
      </c>
      <c r="B15" s="153"/>
      <c r="C15" s="154"/>
      <c r="D15" s="305"/>
      <c r="E15" s="306"/>
      <c r="F15" s="160" t="str">
        <f t="shared" si="0"/>
        <v>生26－</v>
      </c>
      <c r="G15" s="157"/>
      <c r="H15" s="157" t="s">
        <v>127</v>
      </c>
      <c r="I15" s="157" t="s">
        <v>127</v>
      </c>
    </row>
    <row r="16" spans="1:9" ht="28.5" customHeight="1">
      <c r="A16" s="152">
        <v>8</v>
      </c>
      <c r="B16" s="153"/>
      <c r="C16" s="154"/>
      <c r="D16" s="305"/>
      <c r="E16" s="306"/>
      <c r="F16" s="160" t="str">
        <f t="shared" si="0"/>
        <v>生26－</v>
      </c>
      <c r="G16" s="157"/>
      <c r="H16" s="157" t="s">
        <v>127</v>
      </c>
      <c r="I16" s="157" t="s">
        <v>127</v>
      </c>
    </row>
    <row r="17" spans="1:9" ht="28.5" customHeight="1">
      <c r="A17" s="152">
        <v>9</v>
      </c>
      <c r="B17" s="153"/>
      <c r="C17" s="154"/>
      <c r="D17" s="305"/>
      <c r="E17" s="306"/>
      <c r="F17" s="160" t="str">
        <f t="shared" si="0"/>
        <v>生26－</v>
      </c>
      <c r="G17" s="157"/>
      <c r="H17" s="157" t="s">
        <v>127</v>
      </c>
      <c r="I17" s="157" t="s">
        <v>127</v>
      </c>
    </row>
    <row r="18" spans="1:9" ht="28.5" customHeight="1">
      <c r="A18" s="152">
        <v>10</v>
      </c>
      <c r="B18" s="153"/>
      <c r="C18" s="154"/>
      <c r="D18" s="305"/>
      <c r="E18" s="306"/>
      <c r="F18" s="160" t="str">
        <f t="shared" si="0"/>
        <v>生26－</v>
      </c>
      <c r="G18" s="157"/>
      <c r="H18" s="157" t="s">
        <v>127</v>
      </c>
      <c r="I18" s="157" t="s">
        <v>127</v>
      </c>
    </row>
    <row r="19" spans="1:9" ht="28.5" customHeight="1">
      <c r="A19" s="152">
        <v>11</v>
      </c>
      <c r="B19" s="153"/>
      <c r="C19" s="154"/>
      <c r="D19" s="305"/>
      <c r="E19" s="306"/>
      <c r="F19" s="160" t="str">
        <f t="shared" si="0"/>
        <v>生26－</v>
      </c>
      <c r="G19" s="157"/>
      <c r="H19" s="157" t="s">
        <v>127</v>
      </c>
      <c r="I19" s="157" t="s">
        <v>127</v>
      </c>
    </row>
    <row r="20" spans="1:9" ht="28.5" customHeight="1">
      <c r="A20" s="152">
        <v>12</v>
      </c>
      <c r="B20" s="153"/>
      <c r="C20" s="154"/>
      <c r="D20" s="305"/>
      <c r="E20" s="306"/>
      <c r="F20" s="160" t="str">
        <f t="shared" si="0"/>
        <v>生26－</v>
      </c>
      <c r="G20" s="157"/>
      <c r="H20" s="157" t="s">
        <v>127</v>
      </c>
      <c r="I20" s="157" t="s">
        <v>127</v>
      </c>
    </row>
    <row r="21" spans="1:9" ht="28.5" customHeight="1">
      <c r="A21" s="152">
        <v>13</v>
      </c>
      <c r="B21" s="153"/>
      <c r="C21" s="154"/>
      <c r="D21" s="305"/>
      <c r="E21" s="306"/>
      <c r="F21" s="160" t="str">
        <f t="shared" si="0"/>
        <v>生26－</v>
      </c>
      <c r="G21" s="157"/>
      <c r="H21" s="157" t="s">
        <v>127</v>
      </c>
      <c r="I21" s="157" t="s">
        <v>127</v>
      </c>
    </row>
    <row r="22" spans="1:9" ht="28.5" customHeight="1">
      <c r="A22" s="152">
        <v>14</v>
      </c>
      <c r="B22" s="153"/>
      <c r="C22" s="154"/>
      <c r="D22" s="305"/>
      <c r="E22" s="306"/>
      <c r="F22" s="160" t="str">
        <f t="shared" si="0"/>
        <v>生26－</v>
      </c>
      <c r="G22" s="157"/>
      <c r="H22" s="157" t="s">
        <v>127</v>
      </c>
      <c r="I22" s="157" t="s">
        <v>127</v>
      </c>
    </row>
    <row r="23" spans="1:9" ht="28.5" customHeight="1">
      <c r="A23" s="152">
        <v>15</v>
      </c>
      <c r="B23" s="153"/>
      <c r="C23" s="154"/>
      <c r="D23" s="305"/>
      <c r="E23" s="306"/>
      <c r="F23" s="160" t="str">
        <f t="shared" si="0"/>
        <v>生26－</v>
      </c>
      <c r="G23" s="157"/>
      <c r="H23" s="157" t="s">
        <v>127</v>
      </c>
      <c r="I23" s="157" t="s">
        <v>127</v>
      </c>
    </row>
    <row r="24" spans="1:9" ht="28.5" customHeight="1">
      <c r="A24" s="152">
        <v>16</v>
      </c>
      <c r="B24" s="153"/>
      <c r="C24" s="154"/>
      <c r="D24" s="305"/>
      <c r="E24" s="306"/>
      <c r="F24" s="160" t="str">
        <f t="shared" si="0"/>
        <v>生26－</v>
      </c>
      <c r="G24" s="157"/>
      <c r="H24" s="157" t="s">
        <v>127</v>
      </c>
      <c r="I24" s="157" t="s">
        <v>127</v>
      </c>
    </row>
    <row r="25" spans="1:9" ht="28.5" customHeight="1">
      <c r="A25" s="152">
        <v>17</v>
      </c>
      <c r="B25" s="153"/>
      <c r="C25" s="154"/>
      <c r="D25" s="305"/>
      <c r="E25" s="306"/>
      <c r="F25" s="160" t="str">
        <f t="shared" si="0"/>
        <v>生26－</v>
      </c>
      <c r="G25" s="157"/>
      <c r="H25" s="157" t="s">
        <v>127</v>
      </c>
      <c r="I25" s="157" t="s">
        <v>127</v>
      </c>
    </row>
    <row r="26" spans="1:9" ht="28.5" customHeight="1">
      <c r="A26" s="152">
        <v>18</v>
      </c>
      <c r="B26" s="153"/>
      <c r="C26" s="154"/>
      <c r="D26" s="305"/>
      <c r="E26" s="306"/>
      <c r="F26" s="160" t="str">
        <f t="shared" si="0"/>
        <v>生26－</v>
      </c>
      <c r="G26" s="157"/>
      <c r="H26" s="157" t="s">
        <v>127</v>
      </c>
      <c r="I26" s="157" t="s">
        <v>127</v>
      </c>
    </row>
    <row r="27" spans="1:9" ht="28.5" customHeight="1">
      <c r="A27" s="152">
        <v>19</v>
      </c>
      <c r="B27" s="153"/>
      <c r="C27" s="154"/>
      <c r="D27" s="305"/>
      <c r="E27" s="306"/>
      <c r="F27" s="160" t="str">
        <f t="shared" si="0"/>
        <v>生26－</v>
      </c>
      <c r="G27" s="157"/>
      <c r="H27" s="157" t="s">
        <v>127</v>
      </c>
      <c r="I27" s="157" t="s">
        <v>127</v>
      </c>
    </row>
    <row r="28" spans="1:9" ht="28.5" customHeight="1">
      <c r="A28" s="152">
        <v>20</v>
      </c>
      <c r="B28" s="153"/>
      <c r="C28" s="153"/>
      <c r="D28" s="305"/>
      <c r="E28" s="306"/>
      <c r="F28" s="160" t="str">
        <f t="shared" si="0"/>
        <v>生26－</v>
      </c>
      <c r="G28" s="157"/>
      <c r="H28" s="157" t="s">
        <v>127</v>
      </c>
      <c r="I28" s="157" t="s">
        <v>127</v>
      </c>
    </row>
    <row r="29" spans="1:9" ht="28.5" customHeight="1">
      <c r="A29" s="152">
        <v>21</v>
      </c>
      <c r="B29" s="153"/>
      <c r="C29" s="154"/>
      <c r="D29" s="305"/>
      <c r="E29" s="306"/>
      <c r="F29" s="160" t="str">
        <f t="shared" si="0"/>
        <v>生26－</v>
      </c>
      <c r="G29" s="157"/>
      <c r="H29" s="157" t="s">
        <v>127</v>
      </c>
      <c r="I29" s="157" t="s">
        <v>127</v>
      </c>
    </row>
    <row r="30" spans="1:9" ht="28.5" customHeight="1">
      <c r="A30" s="152">
        <v>22</v>
      </c>
      <c r="B30" s="153"/>
      <c r="C30" s="154"/>
      <c r="D30" s="305"/>
      <c r="E30" s="306"/>
      <c r="F30" s="160" t="str">
        <f t="shared" si="0"/>
        <v>生26－</v>
      </c>
      <c r="G30" s="157"/>
      <c r="H30" s="157" t="s">
        <v>127</v>
      </c>
      <c r="I30" s="157" t="s">
        <v>127</v>
      </c>
    </row>
    <row r="31" spans="1:9" ht="28.5" customHeight="1">
      <c r="A31" s="152">
        <v>23</v>
      </c>
      <c r="B31" s="153"/>
      <c r="C31" s="154"/>
      <c r="D31" s="305"/>
      <c r="E31" s="306"/>
      <c r="F31" s="160" t="str">
        <f t="shared" si="0"/>
        <v>生26－</v>
      </c>
      <c r="G31" s="157"/>
      <c r="H31" s="157" t="s">
        <v>127</v>
      </c>
      <c r="I31" s="157" t="s">
        <v>127</v>
      </c>
    </row>
    <row r="32" spans="1:9" ht="28.5" customHeight="1">
      <c r="A32" s="152">
        <v>24</v>
      </c>
      <c r="B32" s="153"/>
      <c r="C32" s="154"/>
      <c r="D32" s="305"/>
      <c r="E32" s="306"/>
      <c r="F32" s="160" t="str">
        <f t="shared" si="0"/>
        <v>生26－</v>
      </c>
      <c r="G32" s="157"/>
      <c r="H32" s="157" t="s">
        <v>127</v>
      </c>
      <c r="I32" s="157" t="s">
        <v>127</v>
      </c>
    </row>
    <row r="33" spans="1:9" ht="28.5" customHeight="1">
      <c r="A33" s="152">
        <v>25</v>
      </c>
      <c r="B33" s="153"/>
      <c r="C33" s="154"/>
      <c r="D33" s="305"/>
      <c r="E33" s="306"/>
      <c r="F33" s="160" t="str">
        <f t="shared" si="0"/>
        <v>生26－</v>
      </c>
      <c r="G33" s="157"/>
      <c r="H33" s="157" t="s">
        <v>127</v>
      </c>
      <c r="I33" s="157" t="s">
        <v>127</v>
      </c>
    </row>
    <row r="34" spans="1:9" ht="28.5" customHeight="1">
      <c r="A34" s="152">
        <v>26</v>
      </c>
      <c r="B34" s="153"/>
      <c r="C34" s="154"/>
      <c r="D34" s="305"/>
      <c r="E34" s="306"/>
      <c r="F34" s="160" t="str">
        <f t="shared" si="0"/>
        <v>生26－</v>
      </c>
      <c r="G34" s="157"/>
      <c r="H34" s="157" t="s">
        <v>127</v>
      </c>
      <c r="I34" s="157" t="s">
        <v>127</v>
      </c>
    </row>
    <row r="35" spans="1:9" ht="28.5" customHeight="1">
      <c r="A35" s="152">
        <v>27</v>
      </c>
      <c r="B35" s="153"/>
      <c r="C35" s="154"/>
      <c r="D35" s="305"/>
      <c r="E35" s="306"/>
      <c r="F35" s="160" t="str">
        <f t="shared" si="0"/>
        <v>生26－</v>
      </c>
      <c r="G35" s="157"/>
      <c r="H35" s="157" t="s">
        <v>127</v>
      </c>
      <c r="I35" s="157" t="s">
        <v>127</v>
      </c>
    </row>
    <row r="36" spans="1:9" ht="28.5" customHeight="1">
      <c r="A36" s="152">
        <v>28</v>
      </c>
      <c r="B36" s="153"/>
      <c r="C36" s="154"/>
      <c r="D36" s="305"/>
      <c r="E36" s="306"/>
      <c r="F36" s="160" t="str">
        <f t="shared" si="0"/>
        <v>生26－</v>
      </c>
      <c r="G36" s="157"/>
      <c r="H36" s="157" t="s">
        <v>127</v>
      </c>
      <c r="I36" s="157" t="s">
        <v>127</v>
      </c>
    </row>
    <row r="37" spans="1:9" ht="28.5" customHeight="1">
      <c r="A37" s="152">
        <v>29</v>
      </c>
      <c r="B37" s="153"/>
      <c r="C37" s="154"/>
      <c r="D37" s="305"/>
      <c r="E37" s="306"/>
      <c r="F37" s="160" t="str">
        <f t="shared" si="0"/>
        <v>生26－</v>
      </c>
      <c r="G37" s="157"/>
      <c r="H37" s="157" t="s">
        <v>127</v>
      </c>
      <c r="I37" s="157" t="s">
        <v>127</v>
      </c>
    </row>
    <row r="38" spans="1:9" ht="28.5" customHeight="1">
      <c r="A38" s="152">
        <v>30</v>
      </c>
      <c r="B38" s="153"/>
      <c r="C38" s="153"/>
      <c r="D38" s="305"/>
      <c r="E38" s="306"/>
      <c r="F38" s="160" t="str">
        <f t="shared" si="0"/>
        <v>生26－</v>
      </c>
      <c r="G38" s="157"/>
      <c r="H38" s="157" t="s">
        <v>127</v>
      </c>
      <c r="I38" s="157" t="s">
        <v>127</v>
      </c>
    </row>
    <row r="39" ht="12.75">
      <c r="B39" s="165" t="s">
        <v>138</v>
      </c>
    </row>
    <row r="40" spans="2:9" ht="12.75">
      <c r="B40" s="165"/>
      <c r="C40" s="164"/>
      <c r="D40" s="164"/>
      <c r="E40" s="164"/>
      <c r="F40" s="164"/>
      <c r="G40" s="164"/>
      <c r="H40" s="164"/>
      <c r="I40" s="164"/>
    </row>
    <row r="41" spans="1:9" ht="12.75">
      <c r="A41" s="177" t="s">
        <v>133</v>
      </c>
      <c r="B41" s="178"/>
      <c r="C41" s="179"/>
      <c r="D41" s="177" t="s">
        <v>136</v>
      </c>
      <c r="E41" s="180"/>
      <c r="F41" s="180"/>
      <c r="G41" s="181"/>
      <c r="H41" s="162"/>
      <c r="I41" s="162"/>
    </row>
    <row r="42" spans="1:9" ht="14.25">
      <c r="A42" s="174" t="s">
        <v>139</v>
      </c>
      <c r="B42" s="166"/>
      <c r="C42" s="167"/>
      <c r="D42" s="174" t="s">
        <v>137</v>
      </c>
      <c r="E42" s="168"/>
      <c r="F42" s="168"/>
      <c r="G42" s="169"/>
      <c r="H42" s="163"/>
      <c r="I42" s="162"/>
    </row>
    <row r="43" spans="1:9" ht="14.25">
      <c r="A43" s="175" t="s">
        <v>140</v>
      </c>
      <c r="B43" s="170"/>
      <c r="C43" s="167"/>
      <c r="D43" s="175" t="s">
        <v>134</v>
      </c>
      <c r="E43" s="168"/>
      <c r="F43" s="168"/>
      <c r="G43" s="169"/>
      <c r="H43" s="163"/>
      <c r="I43" s="162"/>
    </row>
    <row r="44" spans="1:8" ht="14.25">
      <c r="A44" s="176" t="s">
        <v>257</v>
      </c>
      <c r="B44" s="171"/>
      <c r="C44" s="172"/>
      <c r="D44" s="176" t="s">
        <v>135</v>
      </c>
      <c r="E44" s="172"/>
      <c r="F44" s="172"/>
      <c r="G44" s="173"/>
      <c r="H44" s="155"/>
    </row>
  </sheetData>
  <sheetProtection/>
  <mergeCells count="34">
    <mergeCell ref="D37:E37"/>
    <mergeCell ref="D38:E38"/>
    <mergeCell ref="D29:E29"/>
    <mergeCell ref="D30:E30"/>
    <mergeCell ref="D31:E31"/>
    <mergeCell ref="D32:E32"/>
    <mergeCell ref="D33:E33"/>
    <mergeCell ref="D34:E34"/>
    <mergeCell ref="D27:E27"/>
    <mergeCell ref="D28:E28"/>
    <mergeCell ref="D35:E35"/>
    <mergeCell ref="D36:E36"/>
    <mergeCell ref="D23:E23"/>
    <mergeCell ref="D24:E24"/>
    <mergeCell ref="D25:E25"/>
    <mergeCell ref="D26:E26"/>
    <mergeCell ref="D19:E19"/>
    <mergeCell ref="D20:E20"/>
    <mergeCell ref="D21:E21"/>
    <mergeCell ref="D22:E22"/>
    <mergeCell ref="D15:E15"/>
    <mergeCell ref="D16:E16"/>
    <mergeCell ref="D17:E17"/>
    <mergeCell ref="D18:E18"/>
    <mergeCell ref="D11:E11"/>
    <mergeCell ref="D12:E12"/>
    <mergeCell ref="D13:E13"/>
    <mergeCell ref="D14:E14"/>
    <mergeCell ref="D10:E10"/>
    <mergeCell ref="D3:I3"/>
    <mergeCell ref="A1:I1"/>
    <mergeCell ref="D8:E8"/>
    <mergeCell ref="D9:E9"/>
    <mergeCell ref="C6:I6"/>
  </mergeCells>
  <printOptions horizontalCentered="1"/>
  <pageMargins left="0.75" right="0.75" top="0.5" bottom="0.5" header="0.5" footer="0.5"/>
  <pageSetup horizontalDpi="600" verticalDpi="600" orientation="portrait" paperSize="9" scale="70" r:id="rId2"/>
  <drawing r:id="rId1"/>
</worksheet>
</file>

<file path=xl/worksheets/sheet10.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0" t="s">
        <v>77</v>
      </c>
      <c r="D1" s="401"/>
      <c r="E1" s="401"/>
      <c r="F1" s="401"/>
      <c r="G1" s="17"/>
      <c r="H1" s="21"/>
    </row>
    <row r="2" spans="2:8" ht="15" customHeight="1">
      <c r="B2" s="402"/>
      <c r="C2" s="401"/>
      <c r="D2" s="401"/>
      <c r="E2" s="401"/>
      <c r="F2" s="401"/>
      <c r="G2" s="79"/>
      <c r="H2" s="22"/>
    </row>
    <row r="3" spans="2:8" ht="13.5" customHeight="1">
      <c r="B3" s="314"/>
      <c r="C3" s="401"/>
      <c r="D3" s="401"/>
      <c r="E3" s="401"/>
      <c r="F3" s="401"/>
      <c r="G3" s="79"/>
      <c r="H3" s="73"/>
    </row>
    <row r="4" spans="2:8" s="2" customFormat="1" ht="13.5">
      <c r="B4" s="24"/>
      <c r="C4" s="24"/>
      <c r="D4" s="24"/>
      <c r="E4" s="19"/>
      <c r="F4" s="20"/>
      <c r="G4" s="20"/>
      <c r="H4" s="21"/>
    </row>
    <row r="5" spans="2:8" s="2" customFormat="1" ht="17.25">
      <c r="B5" s="403" t="s">
        <v>251</v>
      </c>
      <c r="C5" s="298"/>
      <c r="D5" s="298"/>
      <c r="E5" s="298"/>
      <c r="F5" s="298"/>
      <c r="G5" s="67"/>
      <c r="H5" s="21"/>
    </row>
    <row r="6" spans="2:8" s="2" customFormat="1" ht="17.25">
      <c r="B6" s="78"/>
      <c r="C6" s="12"/>
      <c r="D6" s="12"/>
      <c r="E6" s="20"/>
      <c r="F6" s="67"/>
      <c r="G6" s="67"/>
      <c r="H6" s="21"/>
    </row>
    <row r="7" spans="2:8" s="2" customFormat="1" ht="15.75">
      <c r="B7" s="384" t="s">
        <v>62</v>
      </c>
      <c r="C7" s="413" t="str">
        <f>+'予算書'!B6</f>
        <v>臨床生理</v>
      </c>
      <c r="D7" s="408" t="s">
        <v>79</v>
      </c>
      <c r="E7" s="409"/>
      <c r="F7" s="410"/>
      <c r="G7" s="386"/>
      <c r="H7" s="89"/>
    </row>
    <row r="8" spans="2:8" s="2" customFormat="1" ht="13.5" customHeight="1">
      <c r="B8" s="385"/>
      <c r="C8" s="414"/>
      <c r="D8" s="411"/>
      <c r="E8" s="411"/>
      <c r="F8" s="412"/>
      <c r="G8" s="387"/>
      <c r="H8" s="90"/>
    </row>
    <row r="9" spans="2:8" s="2" customFormat="1" ht="13.5" customHeight="1">
      <c r="B9" s="396" t="s">
        <v>63</v>
      </c>
      <c r="C9" s="390" t="str">
        <f>+'予算書'!C11</f>
        <v>平成27年　3月21日（土）　13：50 ～ 16：30</v>
      </c>
      <c r="D9" s="391"/>
      <c r="E9" s="391"/>
      <c r="F9" s="392"/>
      <c r="G9" s="388"/>
      <c r="H9" s="90"/>
    </row>
    <row r="10" spans="2:8" s="2" customFormat="1" ht="13.5" customHeight="1">
      <c r="B10" s="397"/>
      <c r="C10" s="393"/>
      <c r="D10" s="394"/>
      <c r="E10" s="394"/>
      <c r="F10" s="395"/>
      <c r="G10" s="389"/>
      <c r="H10" s="91"/>
    </row>
    <row r="11" spans="2:8" ht="15" customHeight="1">
      <c r="B11" s="380" t="s">
        <v>93</v>
      </c>
      <c r="C11" s="381"/>
      <c r="D11" s="381"/>
      <c r="E11" s="381"/>
      <c r="F11" s="105" t="s">
        <v>9</v>
      </c>
      <c r="G11" s="382" t="s">
        <v>11</v>
      </c>
      <c r="H11" s="383"/>
    </row>
    <row r="12" spans="2:8" ht="15" customHeight="1">
      <c r="B12" s="92" t="s">
        <v>105</v>
      </c>
      <c r="C12" s="108">
        <f>+'予算書'!C49</f>
        <v>0</v>
      </c>
      <c r="D12" s="107" t="s">
        <v>78</v>
      </c>
      <c r="E12" s="106" t="s">
        <v>114</v>
      </c>
      <c r="F12" s="87" t="s">
        <v>58</v>
      </c>
      <c r="G12" s="377">
        <v>1000</v>
      </c>
      <c r="H12" s="378"/>
    </row>
    <row r="13" spans="2:8" ht="15" customHeight="1">
      <c r="B13" s="92" t="s">
        <v>65</v>
      </c>
      <c r="C13" s="80">
        <f>+'予算書'!D49</f>
        <v>0</v>
      </c>
      <c r="D13" s="81"/>
      <c r="E13" s="88">
        <f>+'予算書'!F49</f>
        <v>0</v>
      </c>
      <c r="F13" s="87" t="s">
        <v>34</v>
      </c>
      <c r="G13" s="377">
        <f>+'予算書'!J49</f>
        <v>0</v>
      </c>
      <c r="H13" s="378"/>
    </row>
    <row r="14" spans="2:8" ht="15" customHeight="1">
      <c r="B14" s="92" t="s">
        <v>65</v>
      </c>
      <c r="C14" s="80"/>
      <c r="D14" s="81"/>
      <c r="E14" s="88"/>
      <c r="F14" s="87" t="s">
        <v>34</v>
      </c>
      <c r="G14" s="377">
        <v>0</v>
      </c>
      <c r="H14" s="378"/>
    </row>
    <row r="15" spans="2:8" ht="15" customHeight="1">
      <c r="B15" s="92" t="s">
        <v>64</v>
      </c>
      <c r="C15" s="315"/>
      <c r="D15" s="330"/>
      <c r="E15" s="379"/>
      <c r="F15" s="87" t="s">
        <v>59</v>
      </c>
      <c r="G15" s="377">
        <v>0</v>
      </c>
      <c r="H15" s="378"/>
    </row>
    <row r="16" spans="2:8" ht="15" customHeight="1">
      <c r="B16" s="92" t="s">
        <v>75</v>
      </c>
      <c r="C16" s="315"/>
      <c r="D16" s="330"/>
      <c r="E16" s="379"/>
      <c r="F16" s="87" t="s">
        <v>60</v>
      </c>
      <c r="G16" s="377">
        <v>0</v>
      </c>
      <c r="H16" s="378"/>
    </row>
    <row r="17" spans="2:8" ht="15" customHeight="1">
      <c r="B17" s="92"/>
      <c r="C17" s="315"/>
      <c r="D17" s="330"/>
      <c r="E17" s="379"/>
      <c r="F17" s="87"/>
      <c r="G17" s="377">
        <v>0</v>
      </c>
      <c r="H17" s="378"/>
    </row>
    <row r="18" spans="2:8" ht="15" customHeight="1">
      <c r="B18" s="93"/>
      <c r="C18" s="36"/>
      <c r="D18" s="36"/>
      <c r="E18" s="36"/>
      <c r="F18" s="15" t="s">
        <v>84</v>
      </c>
      <c r="G18" s="404">
        <f>SUM(G12:G17)</f>
        <v>1000</v>
      </c>
      <c r="H18" s="405"/>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398" t="s">
        <v>71</v>
      </c>
      <c r="D24" s="399"/>
      <c r="E24" s="399"/>
      <c r="F24" s="399"/>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00" t="s">
        <v>77</v>
      </c>
      <c r="D35" s="401"/>
      <c r="E35" s="401"/>
      <c r="F35" s="401"/>
      <c r="G35" s="17"/>
      <c r="H35" s="21"/>
    </row>
    <row r="36" spans="2:8" ht="15" customHeight="1">
      <c r="B36" s="402"/>
      <c r="C36" s="401"/>
      <c r="D36" s="401"/>
      <c r="E36" s="401"/>
      <c r="F36" s="401"/>
      <c r="G36" s="79"/>
      <c r="H36" s="22"/>
    </row>
    <row r="37" spans="2:8" ht="13.5" customHeight="1">
      <c r="B37" s="314"/>
      <c r="C37" s="401"/>
      <c r="D37" s="401"/>
      <c r="E37" s="401"/>
      <c r="F37" s="401"/>
      <c r="G37" s="79"/>
      <c r="H37" s="73"/>
    </row>
    <row r="38" spans="2:8" s="2" customFormat="1" ht="13.5">
      <c r="B38" s="24"/>
      <c r="C38" s="24"/>
      <c r="D38" s="24"/>
      <c r="E38" s="19"/>
      <c r="F38" s="20"/>
      <c r="G38" s="20"/>
      <c r="H38" s="21"/>
    </row>
    <row r="39" spans="2:8" s="2" customFormat="1" ht="17.25">
      <c r="B39" s="403" t="s">
        <v>251</v>
      </c>
      <c r="C39" s="298"/>
      <c r="D39" s="298"/>
      <c r="E39" s="298"/>
      <c r="F39" s="298"/>
      <c r="G39" s="67"/>
      <c r="H39" s="21"/>
    </row>
    <row r="40" spans="2:8" s="2" customFormat="1" ht="17.25">
      <c r="B40" s="78"/>
      <c r="C40" s="12"/>
      <c r="D40" s="12"/>
      <c r="E40" s="20"/>
      <c r="F40" s="67"/>
      <c r="G40" s="67"/>
      <c r="H40" s="21"/>
    </row>
    <row r="41" spans="2:8" s="2" customFormat="1" ht="15.75">
      <c r="B41" s="384" t="s">
        <v>62</v>
      </c>
      <c r="C41" s="413" t="str">
        <f>+'予算書'!B6</f>
        <v>臨床生理</v>
      </c>
      <c r="D41" s="408" t="s">
        <v>79</v>
      </c>
      <c r="E41" s="409"/>
      <c r="F41" s="410"/>
      <c r="G41" s="386" t="s">
        <v>61</v>
      </c>
      <c r="H41" s="89"/>
    </row>
    <row r="42" spans="2:8" s="2" customFormat="1" ht="13.5" customHeight="1">
      <c r="B42" s="385"/>
      <c r="C42" s="414"/>
      <c r="D42" s="411"/>
      <c r="E42" s="411"/>
      <c r="F42" s="412"/>
      <c r="G42" s="387"/>
      <c r="H42" s="90"/>
    </row>
    <row r="43" spans="2:8" s="2" customFormat="1" ht="13.5" customHeight="1">
      <c r="B43" s="396" t="s">
        <v>63</v>
      </c>
      <c r="C43" s="390" t="str">
        <f>+C9</f>
        <v>平成27年　3月21日（土）　13：50 ～ 16：30</v>
      </c>
      <c r="D43" s="391"/>
      <c r="E43" s="391"/>
      <c r="F43" s="392"/>
      <c r="G43" s="388"/>
      <c r="H43" s="90"/>
    </row>
    <row r="44" spans="2:8" s="2" customFormat="1" ht="13.5" customHeight="1">
      <c r="B44" s="397"/>
      <c r="C44" s="393"/>
      <c r="D44" s="394"/>
      <c r="E44" s="394"/>
      <c r="F44" s="395"/>
      <c r="G44" s="389"/>
      <c r="H44" s="91"/>
    </row>
    <row r="45" spans="2:8" ht="15" customHeight="1">
      <c r="B45" s="380" t="s">
        <v>93</v>
      </c>
      <c r="C45" s="381"/>
      <c r="D45" s="381"/>
      <c r="E45" s="381"/>
      <c r="F45" s="105" t="s">
        <v>9</v>
      </c>
      <c r="G45" s="382" t="s">
        <v>11</v>
      </c>
      <c r="H45" s="383"/>
    </row>
    <row r="46" spans="2:8" ht="15" customHeight="1">
      <c r="B46" s="92" t="s">
        <v>105</v>
      </c>
      <c r="C46" s="108">
        <f>+'予算書'!C50</f>
        <v>0</v>
      </c>
      <c r="D46" s="107" t="s">
        <v>78</v>
      </c>
      <c r="E46" s="106" t="s">
        <v>114</v>
      </c>
      <c r="F46" s="87" t="s">
        <v>58</v>
      </c>
      <c r="G46" s="377">
        <v>1000</v>
      </c>
      <c r="H46" s="378"/>
    </row>
    <row r="47" spans="2:8" ht="15" customHeight="1">
      <c r="B47" s="92" t="s">
        <v>65</v>
      </c>
      <c r="C47" s="80">
        <f>+'予算書'!D50</f>
        <v>0</v>
      </c>
      <c r="D47" s="81"/>
      <c r="E47" s="88">
        <f>+'予算書'!F50</f>
        <v>0</v>
      </c>
      <c r="F47" s="87" t="s">
        <v>34</v>
      </c>
      <c r="G47" s="377">
        <f>+'予算書'!J50</f>
        <v>0</v>
      </c>
      <c r="H47" s="378"/>
    </row>
    <row r="48" spans="2:8" ht="15" customHeight="1">
      <c r="B48" s="92" t="s">
        <v>65</v>
      </c>
      <c r="C48" s="80"/>
      <c r="D48" s="81"/>
      <c r="E48" s="88"/>
      <c r="F48" s="87" t="s">
        <v>34</v>
      </c>
      <c r="G48" s="377">
        <v>0</v>
      </c>
      <c r="H48" s="378"/>
    </row>
    <row r="49" spans="2:8" ht="15" customHeight="1">
      <c r="B49" s="92" t="s">
        <v>64</v>
      </c>
      <c r="C49" s="315"/>
      <c r="D49" s="330"/>
      <c r="E49" s="379"/>
      <c r="F49" s="87" t="s">
        <v>59</v>
      </c>
      <c r="G49" s="377">
        <v>0</v>
      </c>
      <c r="H49" s="378"/>
    </row>
    <row r="50" spans="2:8" ht="15" customHeight="1">
      <c r="B50" s="92" t="s">
        <v>75</v>
      </c>
      <c r="C50" s="315"/>
      <c r="D50" s="330"/>
      <c r="E50" s="379"/>
      <c r="F50" s="87" t="s">
        <v>60</v>
      </c>
      <c r="G50" s="377">
        <v>0</v>
      </c>
      <c r="H50" s="378"/>
    </row>
    <row r="51" spans="2:8" ht="15" customHeight="1">
      <c r="B51" s="92"/>
      <c r="C51" s="315"/>
      <c r="D51" s="330"/>
      <c r="E51" s="379"/>
      <c r="F51" s="87"/>
      <c r="G51" s="377">
        <v>0</v>
      </c>
      <c r="H51" s="378"/>
    </row>
    <row r="52" spans="2:8" ht="15" customHeight="1">
      <c r="B52" s="93"/>
      <c r="C52" s="36"/>
      <c r="D52" s="36"/>
      <c r="E52" s="36"/>
      <c r="F52" s="15" t="s">
        <v>84</v>
      </c>
      <c r="G52" s="404">
        <f>SUM(G46:G51)</f>
        <v>1000</v>
      </c>
      <c r="H52" s="405"/>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98" t="s">
        <v>71</v>
      </c>
      <c r="D58" s="399"/>
      <c r="E58" s="399"/>
      <c r="F58" s="399"/>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G52:H52"/>
    <mergeCell ref="C58:F58"/>
    <mergeCell ref="D7:F8"/>
    <mergeCell ref="C7:C8"/>
    <mergeCell ref="C41:C42"/>
    <mergeCell ref="D41:F42"/>
    <mergeCell ref="C50:E50"/>
    <mergeCell ref="G50:H50"/>
    <mergeCell ref="C51:E51"/>
    <mergeCell ref="G51:H51"/>
    <mergeCell ref="G18:H18"/>
    <mergeCell ref="G14:H14"/>
    <mergeCell ref="G7:G10"/>
    <mergeCell ref="B9:B10"/>
    <mergeCell ref="B7:B8"/>
    <mergeCell ref="C9:F10"/>
    <mergeCell ref="B11:E11"/>
    <mergeCell ref="G11:H11"/>
    <mergeCell ref="G12:H12"/>
    <mergeCell ref="G15:H15"/>
    <mergeCell ref="G16:H16"/>
    <mergeCell ref="G13:H13"/>
    <mergeCell ref="G17:H17"/>
    <mergeCell ref="C15:E15"/>
    <mergeCell ref="B2:B3"/>
    <mergeCell ref="B5:F5"/>
    <mergeCell ref="C1:F3"/>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xl/worksheets/sheet11.xml><?xml version="1.0" encoding="utf-8"?>
<worksheet xmlns="http://schemas.openxmlformats.org/spreadsheetml/2006/main" xmlns:r="http://schemas.openxmlformats.org/officeDocument/2006/relationships">
  <sheetPr>
    <tabColor indexed="48"/>
  </sheetPr>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0" t="s">
        <v>77</v>
      </c>
      <c r="D1" s="401"/>
      <c r="E1" s="401"/>
      <c r="F1" s="401"/>
      <c r="G1" s="17"/>
      <c r="H1" s="21"/>
    </row>
    <row r="2" spans="2:8" ht="15" customHeight="1">
      <c r="B2" s="402"/>
      <c r="C2" s="401"/>
      <c r="D2" s="401"/>
      <c r="E2" s="401"/>
      <c r="F2" s="401"/>
      <c r="G2" s="79"/>
      <c r="H2" s="22"/>
    </row>
    <row r="3" spans="2:8" ht="13.5" customHeight="1">
      <c r="B3" s="314"/>
      <c r="C3" s="401"/>
      <c r="D3" s="401"/>
      <c r="E3" s="401"/>
      <c r="F3" s="401"/>
      <c r="G3" s="79"/>
      <c r="H3" s="73"/>
    </row>
    <row r="4" spans="2:8" s="2" customFormat="1" ht="13.5">
      <c r="B4" s="24"/>
      <c r="C4" s="24"/>
      <c r="D4" s="24"/>
      <c r="E4" s="19"/>
      <c r="F4" s="20"/>
      <c r="G4" s="20"/>
      <c r="H4" s="21"/>
    </row>
    <row r="5" spans="2:8" s="2" customFormat="1" ht="17.25">
      <c r="B5" s="403" t="s">
        <v>251</v>
      </c>
      <c r="C5" s="298"/>
      <c r="D5" s="298"/>
      <c r="E5" s="298"/>
      <c r="F5" s="298"/>
      <c r="G5" s="67"/>
      <c r="H5" s="21"/>
    </row>
    <row r="6" spans="2:8" s="2" customFormat="1" ht="17.25">
      <c r="B6" s="78"/>
      <c r="C6" s="12"/>
      <c r="D6" s="12"/>
      <c r="E6" s="20"/>
      <c r="F6" s="67"/>
      <c r="G6" s="67"/>
      <c r="H6" s="21"/>
    </row>
    <row r="7" spans="2:8" s="2" customFormat="1" ht="15.75">
      <c r="B7" s="384" t="s">
        <v>62</v>
      </c>
      <c r="C7" s="413" t="str">
        <f>+'予算書'!B6</f>
        <v>臨床生理</v>
      </c>
      <c r="D7" s="408" t="s">
        <v>79</v>
      </c>
      <c r="E7" s="409"/>
      <c r="F7" s="410"/>
      <c r="G7" s="386"/>
      <c r="H7" s="89"/>
    </row>
    <row r="8" spans="2:8" s="2" customFormat="1" ht="13.5" customHeight="1">
      <c r="B8" s="385"/>
      <c r="C8" s="414"/>
      <c r="D8" s="411"/>
      <c r="E8" s="411"/>
      <c r="F8" s="412"/>
      <c r="G8" s="387"/>
      <c r="H8" s="90"/>
    </row>
    <row r="9" spans="2:8" s="2" customFormat="1" ht="13.5" customHeight="1">
      <c r="B9" s="396" t="s">
        <v>63</v>
      </c>
      <c r="C9" s="390" t="str">
        <f>+'予算書'!C11</f>
        <v>平成27年　3月21日（土）　13：50 ～ 16：30</v>
      </c>
      <c r="D9" s="391"/>
      <c r="E9" s="391"/>
      <c r="F9" s="392"/>
      <c r="G9" s="388"/>
      <c r="H9" s="90"/>
    </row>
    <row r="10" spans="2:8" s="2" customFormat="1" ht="13.5" customHeight="1">
      <c r="B10" s="397"/>
      <c r="C10" s="393"/>
      <c r="D10" s="394"/>
      <c r="E10" s="394"/>
      <c r="F10" s="395"/>
      <c r="G10" s="389"/>
      <c r="H10" s="91"/>
    </row>
    <row r="11" spans="2:8" ht="15" customHeight="1">
      <c r="B11" s="380" t="s">
        <v>93</v>
      </c>
      <c r="C11" s="381"/>
      <c r="D11" s="381"/>
      <c r="E11" s="381"/>
      <c r="F11" s="105" t="s">
        <v>9</v>
      </c>
      <c r="G11" s="382" t="s">
        <v>11</v>
      </c>
      <c r="H11" s="383"/>
    </row>
    <row r="12" spans="2:8" ht="15" customHeight="1">
      <c r="B12" s="92" t="s">
        <v>105</v>
      </c>
      <c r="C12" s="108" t="str">
        <f>+'予算書'!C51</f>
        <v>野久　謙</v>
      </c>
      <c r="D12" s="107" t="s">
        <v>78</v>
      </c>
      <c r="E12" s="106" t="s">
        <v>114</v>
      </c>
      <c r="F12" s="87" t="s">
        <v>58</v>
      </c>
      <c r="G12" s="377">
        <v>1000</v>
      </c>
      <c r="H12" s="378"/>
    </row>
    <row r="13" spans="2:8" ht="15" customHeight="1">
      <c r="B13" s="92" t="s">
        <v>65</v>
      </c>
      <c r="C13" s="80" t="str">
        <f>+'予算書'!D51</f>
        <v>岐阜市</v>
      </c>
      <c r="D13" s="81"/>
      <c r="E13" s="88" t="str">
        <f>+'予算書'!F51</f>
        <v>各務原</v>
      </c>
      <c r="F13" s="87" t="s">
        <v>34</v>
      </c>
      <c r="G13" s="377">
        <f>+'予算書'!J51</f>
        <v>1500</v>
      </c>
      <c r="H13" s="378"/>
    </row>
    <row r="14" spans="2:8" ht="15" customHeight="1">
      <c r="B14" s="92" t="s">
        <v>65</v>
      </c>
      <c r="C14" s="80"/>
      <c r="D14" s="81"/>
      <c r="E14" s="88"/>
      <c r="F14" s="87" t="s">
        <v>34</v>
      </c>
      <c r="G14" s="377">
        <v>0</v>
      </c>
      <c r="H14" s="378"/>
    </row>
    <row r="15" spans="2:8" ht="15" customHeight="1">
      <c r="B15" s="92" t="s">
        <v>64</v>
      </c>
      <c r="C15" s="315"/>
      <c r="D15" s="330"/>
      <c r="E15" s="379"/>
      <c r="F15" s="87" t="s">
        <v>59</v>
      </c>
      <c r="G15" s="377">
        <v>0</v>
      </c>
      <c r="H15" s="378"/>
    </row>
    <row r="16" spans="2:8" ht="15" customHeight="1">
      <c r="B16" s="92" t="s">
        <v>75</v>
      </c>
      <c r="C16" s="315"/>
      <c r="D16" s="330"/>
      <c r="E16" s="379"/>
      <c r="F16" s="87" t="s">
        <v>60</v>
      </c>
      <c r="G16" s="377">
        <v>0</v>
      </c>
      <c r="H16" s="378"/>
    </row>
    <row r="17" spans="2:8" ht="15" customHeight="1">
      <c r="B17" s="92"/>
      <c r="C17" s="315"/>
      <c r="D17" s="330"/>
      <c r="E17" s="379"/>
      <c r="F17" s="87"/>
      <c r="G17" s="377">
        <v>0</v>
      </c>
      <c r="H17" s="378"/>
    </row>
    <row r="18" spans="2:8" ht="15" customHeight="1">
      <c r="B18" s="93"/>
      <c r="C18" s="36"/>
      <c r="D18" s="36"/>
      <c r="E18" s="36"/>
      <c r="F18" s="15" t="s">
        <v>84</v>
      </c>
      <c r="G18" s="404">
        <f>SUM(G12:G17)</f>
        <v>2500</v>
      </c>
      <c r="H18" s="405"/>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398" t="s">
        <v>71</v>
      </c>
      <c r="D24" s="399"/>
      <c r="E24" s="399"/>
      <c r="F24" s="399"/>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00" t="s">
        <v>77</v>
      </c>
      <c r="D35" s="401"/>
      <c r="E35" s="401"/>
      <c r="F35" s="401"/>
      <c r="G35" s="17"/>
      <c r="H35" s="21"/>
    </row>
    <row r="36" spans="2:8" ht="15" customHeight="1">
      <c r="B36" s="402"/>
      <c r="C36" s="401"/>
      <c r="D36" s="401"/>
      <c r="E36" s="401"/>
      <c r="F36" s="401"/>
      <c r="G36" s="79"/>
      <c r="H36" s="22"/>
    </row>
    <row r="37" spans="2:8" ht="13.5" customHeight="1">
      <c r="B37" s="314"/>
      <c r="C37" s="401"/>
      <c r="D37" s="401"/>
      <c r="E37" s="401"/>
      <c r="F37" s="401"/>
      <c r="G37" s="79"/>
      <c r="H37" s="73"/>
    </row>
    <row r="38" spans="2:8" s="2" customFormat="1" ht="13.5">
      <c r="B38" s="24"/>
      <c r="C38" s="24"/>
      <c r="D38" s="24"/>
      <c r="E38" s="19"/>
      <c r="F38" s="20"/>
      <c r="G38" s="20"/>
      <c r="H38" s="21"/>
    </row>
    <row r="39" spans="2:8" s="2" customFormat="1" ht="17.25">
      <c r="B39" s="403" t="s">
        <v>251</v>
      </c>
      <c r="C39" s="298"/>
      <c r="D39" s="298"/>
      <c r="E39" s="298"/>
      <c r="F39" s="298"/>
      <c r="G39" s="67"/>
      <c r="H39" s="21"/>
    </row>
    <row r="40" spans="2:8" s="2" customFormat="1" ht="17.25">
      <c r="B40" s="78"/>
      <c r="C40" s="12"/>
      <c r="D40" s="12"/>
      <c r="E40" s="20"/>
      <c r="F40" s="67"/>
      <c r="G40" s="67"/>
      <c r="H40" s="21"/>
    </row>
    <row r="41" spans="2:8" s="2" customFormat="1" ht="15.75">
      <c r="B41" s="384" t="s">
        <v>62</v>
      </c>
      <c r="C41" s="413" t="str">
        <f>+'予算書'!B6</f>
        <v>臨床生理</v>
      </c>
      <c r="D41" s="408" t="s">
        <v>79</v>
      </c>
      <c r="E41" s="409"/>
      <c r="F41" s="410"/>
      <c r="G41" s="386" t="s">
        <v>61</v>
      </c>
      <c r="H41" s="89"/>
    </row>
    <row r="42" spans="2:8" s="2" customFormat="1" ht="13.5" customHeight="1">
      <c r="B42" s="385"/>
      <c r="C42" s="414"/>
      <c r="D42" s="411"/>
      <c r="E42" s="411"/>
      <c r="F42" s="412"/>
      <c r="G42" s="387"/>
      <c r="H42" s="90"/>
    </row>
    <row r="43" spans="2:8" s="2" customFormat="1" ht="13.5" customHeight="1">
      <c r="B43" s="396" t="s">
        <v>63</v>
      </c>
      <c r="C43" s="390" t="str">
        <f>+C9</f>
        <v>平成27年　3月21日（土）　13：50 ～ 16：30</v>
      </c>
      <c r="D43" s="391"/>
      <c r="E43" s="391"/>
      <c r="F43" s="392"/>
      <c r="G43" s="388"/>
      <c r="H43" s="90"/>
    </row>
    <row r="44" spans="2:8" s="2" customFormat="1" ht="13.5" customHeight="1">
      <c r="B44" s="397"/>
      <c r="C44" s="393"/>
      <c r="D44" s="394"/>
      <c r="E44" s="394"/>
      <c r="F44" s="395"/>
      <c r="G44" s="389"/>
      <c r="H44" s="91"/>
    </row>
    <row r="45" spans="2:8" ht="15" customHeight="1">
      <c r="B45" s="380" t="s">
        <v>93</v>
      </c>
      <c r="C45" s="381"/>
      <c r="D45" s="381"/>
      <c r="E45" s="381"/>
      <c r="F45" s="105" t="s">
        <v>9</v>
      </c>
      <c r="G45" s="382" t="s">
        <v>11</v>
      </c>
      <c r="H45" s="383"/>
    </row>
    <row r="46" spans="2:8" ht="15" customHeight="1">
      <c r="B46" s="92" t="s">
        <v>105</v>
      </c>
      <c r="C46" s="108">
        <f>+'予算書'!C50</f>
        <v>0</v>
      </c>
      <c r="D46" s="107" t="s">
        <v>78</v>
      </c>
      <c r="E46" s="106" t="s">
        <v>114</v>
      </c>
      <c r="F46" s="87" t="s">
        <v>58</v>
      </c>
      <c r="G46" s="377">
        <v>1000</v>
      </c>
      <c r="H46" s="378"/>
    </row>
    <row r="47" spans="2:8" ht="15" customHeight="1">
      <c r="B47" s="92" t="s">
        <v>65</v>
      </c>
      <c r="C47" s="80">
        <f>+'予算書'!D50</f>
        <v>0</v>
      </c>
      <c r="D47" s="81"/>
      <c r="E47" s="88">
        <f>+'予算書'!F50</f>
        <v>0</v>
      </c>
      <c r="F47" s="87" t="s">
        <v>34</v>
      </c>
      <c r="G47" s="377">
        <f>+'予算書'!J52</f>
        <v>0</v>
      </c>
      <c r="H47" s="378"/>
    </row>
    <row r="48" spans="2:8" ht="15" customHeight="1">
      <c r="B48" s="92" t="s">
        <v>65</v>
      </c>
      <c r="C48" s="80"/>
      <c r="D48" s="81"/>
      <c r="E48" s="88"/>
      <c r="F48" s="87" t="s">
        <v>34</v>
      </c>
      <c r="G48" s="377">
        <v>0</v>
      </c>
      <c r="H48" s="378"/>
    </row>
    <row r="49" spans="2:8" ht="15" customHeight="1">
      <c r="B49" s="92" t="s">
        <v>64</v>
      </c>
      <c r="C49" s="315"/>
      <c r="D49" s="330"/>
      <c r="E49" s="379"/>
      <c r="F49" s="87" t="s">
        <v>59</v>
      </c>
      <c r="G49" s="377">
        <v>0</v>
      </c>
      <c r="H49" s="378"/>
    </row>
    <row r="50" spans="2:8" ht="15" customHeight="1">
      <c r="B50" s="92" t="s">
        <v>75</v>
      </c>
      <c r="C50" s="315"/>
      <c r="D50" s="330"/>
      <c r="E50" s="379"/>
      <c r="F50" s="87" t="s">
        <v>60</v>
      </c>
      <c r="G50" s="377">
        <v>0</v>
      </c>
      <c r="H50" s="378"/>
    </row>
    <row r="51" spans="2:8" ht="15" customHeight="1">
      <c r="B51" s="92"/>
      <c r="C51" s="315"/>
      <c r="D51" s="330"/>
      <c r="E51" s="379"/>
      <c r="F51" s="87"/>
      <c r="G51" s="377">
        <v>0</v>
      </c>
      <c r="H51" s="378"/>
    </row>
    <row r="52" spans="2:8" ht="15" customHeight="1">
      <c r="B52" s="93"/>
      <c r="C52" s="36"/>
      <c r="D52" s="36"/>
      <c r="E52" s="36"/>
      <c r="F52" s="15" t="s">
        <v>84</v>
      </c>
      <c r="G52" s="404">
        <f>SUM(G46:G51)</f>
        <v>1000</v>
      </c>
      <c r="H52" s="405"/>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98" t="s">
        <v>71</v>
      </c>
      <c r="D58" s="399"/>
      <c r="E58" s="399"/>
      <c r="F58" s="399"/>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B2:B3"/>
    <mergeCell ref="B5:F5"/>
    <mergeCell ref="C1:F3"/>
    <mergeCell ref="G14:H14"/>
    <mergeCell ref="G7:G10"/>
    <mergeCell ref="G11:H11"/>
    <mergeCell ref="G12:H12"/>
    <mergeCell ref="G15:H15"/>
    <mergeCell ref="G16:H16"/>
    <mergeCell ref="B9:B10"/>
    <mergeCell ref="B7:B8"/>
    <mergeCell ref="C9:F10"/>
    <mergeCell ref="B11:E11"/>
    <mergeCell ref="D7:F8"/>
    <mergeCell ref="C7:C8"/>
    <mergeCell ref="C41:C42"/>
    <mergeCell ref="D41:F42"/>
    <mergeCell ref="C15:E15"/>
    <mergeCell ref="G51:H51"/>
    <mergeCell ref="G13:H13"/>
    <mergeCell ref="G52:H52"/>
    <mergeCell ref="C58:F58"/>
    <mergeCell ref="C50:E50"/>
    <mergeCell ref="G50:H50"/>
    <mergeCell ref="C51:E51"/>
    <mergeCell ref="G17:H17"/>
    <mergeCell ref="G18:H18"/>
    <mergeCell ref="G48:H48"/>
  </mergeCells>
  <printOptions horizontalCentered="1"/>
  <pageMargins left="0.75" right="0.75" top="0.5" bottom="0.5" header="0.5" footer="0.5"/>
  <pageSetup horizontalDpi="600" verticalDpi="600" orientation="portrait" paperSize="9" scale="76" r:id="rId2"/>
  <drawing r:id="rId1"/>
</worksheet>
</file>

<file path=xl/worksheets/sheet12.xml><?xml version="1.0" encoding="utf-8"?>
<worksheet xmlns="http://schemas.openxmlformats.org/spreadsheetml/2006/main" xmlns:r="http://schemas.openxmlformats.org/officeDocument/2006/relationships">
  <dimension ref="A1:O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0" width="9.140625" style="1" customWidth="1"/>
    <col min="11" max="11" width="11.421875" style="1" bestFit="1" customWidth="1"/>
    <col min="12" max="12" width="11.57421875" style="1" bestFit="1" customWidth="1"/>
    <col min="13" max="13" width="9.57421875" style="1" bestFit="1" customWidth="1"/>
    <col min="14" max="14" width="9.421875" style="1" bestFit="1" customWidth="1"/>
    <col min="15" max="16384" width="9.140625" style="1" customWidth="1"/>
  </cols>
  <sheetData>
    <row r="1" spans="1:8" ht="15.75" customHeight="1">
      <c r="A1" s="104"/>
      <c r="B1" s="68"/>
      <c r="C1" s="400" t="s">
        <v>77</v>
      </c>
      <c r="D1" s="401"/>
      <c r="E1" s="401"/>
      <c r="F1" s="401"/>
      <c r="G1" s="17"/>
      <c r="H1" s="21"/>
    </row>
    <row r="2" spans="2:8" ht="15" customHeight="1">
      <c r="B2" s="402"/>
      <c r="C2" s="401"/>
      <c r="D2" s="401"/>
      <c r="E2" s="401"/>
      <c r="F2" s="401"/>
      <c r="G2" s="79"/>
      <c r="H2" s="22"/>
    </row>
    <row r="3" spans="2:8" ht="13.5" customHeight="1">
      <c r="B3" s="314"/>
      <c r="C3" s="401"/>
      <c r="D3" s="401"/>
      <c r="E3" s="401"/>
      <c r="F3" s="401"/>
      <c r="G3" s="79"/>
      <c r="H3" s="73"/>
    </row>
    <row r="4" spans="2:15" s="2" customFormat="1" ht="15">
      <c r="B4" s="24"/>
      <c r="C4" s="24"/>
      <c r="D4" s="24"/>
      <c r="E4" s="19"/>
      <c r="F4" s="20"/>
      <c r="G4" s="20"/>
      <c r="H4" s="21"/>
      <c r="K4" s="1"/>
      <c r="L4" s="1"/>
      <c r="M4" s="1"/>
      <c r="N4" s="1"/>
      <c r="O4" s="1"/>
    </row>
    <row r="5" spans="2:15" s="2" customFormat="1" ht="17.25">
      <c r="B5" s="403" t="s">
        <v>251</v>
      </c>
      <c r="C5" s="298"/>
      <c r="D5" s="298"/>
      <c r="E5" s="298"/>
      <c r="F5" s="298"/>
      <c r="G5" s="67"/>
      <c r="H5" s="21"/>
      <c r="K5" s="1"/>
      <c r="L5" s="1"/>
      <c r="M5" s="1"/>
      <c r="N5" s="1"/>
      <c r="O5" s="1"/>
    </row>
    <row r="6" spans="2:15" s="2" customFormat="1" ht="17.25">
      <c r="B6" s="78"/>
      <c r="C6" s="12"/>
      <c r="D6" s="12"/>
      <c r="E6" s="20"/>
      <c r="F6" s="67"/>
      <c r="G6" s="67"/>
      <c r="H6" s="21"/>
      <c r="K6" s="1"/>
      <c r="L6" s="1"/>
      <c r="M6" s="1"/>
      <c r="N6" s="1"/>
      <c r="O6" s="1"/>
    </row>
    <row r="7" spans="2:15" s="2" customFormat="1" ht="15.75">
      <c r="B7" s="384" t="s">
        <v>62</v>
      </c>
      <c r="C7" s="413" t="str">
        <f>+'予算書'!B6</f>
        <v>臨床生理</v>
      </c>
      <c r="D7" s="408" t="s">
        <v>79</v>
      </c>
      <c r="E7" s="409"/>
      <c r="F7" s="410"/>
      <c r="G7" s="386"/>
      <c r="H7" s="89"/>
      <c r="K7" s="1"/>
      <c r="L7" s="1"/>
      <c r="M7" s="1"/>
      <c r="N7" s="1"/>
      <c r="O7" s="1"/>
    </row>
    <row r="8" spans="2:15" s="2" customFormat="1" ht="13.5" customHeight="1">
      <c r="B8" s="385"/>
      <c r="C8" s="414"/>
      <c r="D8" s="411"/>
      <c r="E8" s="411"/>
      <c r="F8" s="412"/>
      <c r="G8" s="387"/>
      <c r="H8" s="90"/>
      <c r="K8" s="1"/>
      <c r="L8" s="1"/>
      <c r="M8" s="1"/>
      <c r="N8" s="1"/>
      <c r="O8" s="1"/>
    </row>
    <row r="9" spans="2:15" s="2" customFormat="1" ht="13.5" customHeight="1">
      <c r="B9" s="396" t="s">
        <v>63</v>
      </c>
      <c r="C9" s="390" t="str">
        <f>+'予算書'!C11</f>
        <v>平成27年　3月21日（土）　13：50 ～ 16：30</v>
      </c>
      <c r="D9" s="391"/>
      <c r="E9" s="391"/>
      <c r="F9" s="392"/>
      <c r="G9" s="388"/>
      <c r="H9" s="90"/>
      <c r="K9" s="1"/>
      <c r="L9" s="1"/>
      <c r="M9" s="1"/>
      <c r="N9" s="1"/>
      <c r="O9" s="1"/>
    </row>
    <row r="10" spans="2:14" s="2" customFormat="1" ht="13.5" customHeight="1">
      <c r="B10" s="397"/>
      <c r="C10" s="393"/>
      <c r="D10" s="394"/>
      <c r="E10" s="394"/>
      <c r="F10" s="395"/>
      <c r="G10" s="389"/>
      <c r="H10" s="91"/>
      <c r="K10" s="1"/>
      <c r="L10" s="1"/>
      <c r="M10" s="1"/>
      <c r="N10" s="1"/>
    </row>
    <row r="11" spans="2:8" ht="15" customHeight="1">
      <c r="B11" s="380" t="s">
        <v>93</v>
      </c>
      <c r="C11" s="381"/>
      <c r="D11" s="381"/>
      <c r="E11" s="381"/>
      <c r="F11" s="105" t="s">
        <v>9</v>
      </c>
      <c r="G11" s="382" t="s">
        <v>11</v>
      </c>
      <c r="H11" s="383"/>
    </row>
    <row r="12" spans="2:8" ht="15" customHeight="1">
      <c r="B12" s="92" t="s">
        <v>66</v>
      </c>
      <c r="C12" s="108" t="str">
        <f>+'予算書'!C53</f>
        <v>島袋　勝也</v>
      </c>
      <c r="D12" s="107" t="s">
        <v>78</v>
      </c>
      <c r="E12" s="106" t="s">
        <v>74</v>
      </c>
      <c r="F12" s="87" t="s">
        <v>66</v>
      </c>
      <c r="G12" s="377">
        <f>+'予算書'!K35</f>
        <v>30000</v>
      </c>
      <c r="H12" s="378"/>
    </row>
    <row r="13" spans="2:8" ht="15" customHeight="1">
      <c r="B13" s="92" t="s">
        <v>65</v>
      </c>
      <c r="C13" s="80" t="str">
        <f>+'予算書'!D53</f>
        <v>岐阜市</v>
      </c>
      <c r="D13" s="81"/>
      <c r="E13" s="88" t="str">
        <f>+'予算書'!F53</f>
        <v>各務原</v>
      </c>
      <c r="F13" s="87" t="s">
        <v>34</v>
      </c>
      <c r="G13" s="377">
        <f>+'予算書'!J53</f>
        <v>1500</v>
      </c>
      <c r="H13" s="378"/>
    </row>
    <row r="14" spans="2:8" ht="15" customHeight="1">
      <c r="B14" s="92" t="s">
        <v>65</v>
      </c>
      <c r="C14" s="80"/>
      <c r="D14" s="81"/>
      <c r="E14" s="88"/>
      <c r="F14" s="87" t="s">
        <v>34</v>
      </c>
      <c r="G14" s="377">
        <v>0</v>
      </c>
      <c r="H14" s="378"/>
    </row>
    <row r="15" spans="2:8" ht="15" customHeight="1">
      <c r="B15" s="92" t="s">
        <v>232</v>
      </c>
      <c r="C15" s="315"/>
      <c r="D15" s="330"/>
      <c r="E15" s="379"/>
      <c r="F15" s="87" t="s">
        <v>230</v>
      </c>
      <c r="G15" s="377">
        <f>+'予算書'!K37</f>
        <v>0</v>
      </c>
      <c r="H15" s="378"/>
    </row>
    <row r="16" spans="2:8" ht="15" customHeight="1">
      <c r="B16" s="92" t="s">
        <v>64</v>
      </c>
      <c r="C16" s="315"/>
      <c r="D16" s="330"/>
      <c r="E16" s="379"/>
      <c r="F16" s="87" t="s">
        <v>59</v>
      </c>
      <c r="G16" s="377">
        <v>0</v>
      </c>
      <c r="H16" s="378"/>
    </row>
    <row r="17" spans="2:8" ht="15" customHeight="1">
      <c r="B17" s="92" t="s">
        <v>75</v>
      </c>
      <c r="C17" s="315"/>
      <c r="D17" s="330"/>
      <c r="E17" s="379"/>
      <c r="F17" s="87" t="s">
        <v>60</v>
      </c>
      <c r="G17" s="377">
        <v>0</v>
      </c>
      <c r="H17" s="378"/>
    </row>
    <row r="18" spans="2:8" ht="15" customHeight="1">
      <c r="B18" s="93"/>
      <c r="C18" s="36"/>
      <c r="D18" s="36"/>
      <c r="E18" s="36"/>
      <c r="F18" s="15" t="s">
        <v>84</v>
      </c>
      <c r="G18" s="404">
        <f>SUM(G12:G17)</f>
        <v>31500</v>
      </c>
      <c r="H18" s="405"/>
    </row>
    <row r="19" spans="2:8" ht="15.75" customHeight="1">
      <c r="B19" s="94"/>
      <c r="C19" s="8"/>
      <c r="D19" s="8"/>
      <c r="E19" s="9"/>
      <c r="F19" s="9"/>
      <c r="G19" s="9"/>
      <c r="H19" s="95"/>
    </row>
    <row r="20" spans="2:11" ht="22.5">
      <c r="B20" s="96" t="s">
        <v>67</v>
      </c>
      <c r="C20" s="83"/>
      <c r="D20" s="82" t="s">
        <v>68</v>
      </c>
      <c r="E20" s="83"/>
      <c r="F20" s="83"/>
      <c r="G20" s="83"/>
      <c r="H20" s="97"/>
      <c r="J20" s="146" t="s">
        <v>119</v>
      </c>
      <c r="K20" s="140" t="s">
        <v>118</v>
      </c>
    </row>
    <row r="21" spans="2:11" ht="15.75" customHeight="1">
      <c r="B21" s="98"/>
      <c r="C21" s="83"/>
      <c r="D21" s="83"/>
      <c r="E21" s="83"/>
      <c r="F21" s="83"/>
      <c r="G21" s="83"/>
      <c r="H21" s="97"/>
      <c r="J21" s="140"/>
      <c r="K21" s="140" t="s">
        <v>117</v>
      </c>
    </row>
    <row r="22" spans="2:14" ht="35.25">
      <c r="B22" s="99"/>
      <c r="C22" s="84" t="s">
        <v>70</v>
      </c>
      <c r="D22" s="417">
        <f>+G18</f>
        <v>31500</v>
      </c>
      <c r="E22" s="416"/>
      <c r="F22" s="416"/>
      <c r="G22" s="86" t="s">
        <v>69</v>
      </c>
      <c r="H22" s="97"/>
      <c r="K22" s="84" t="s">
        <v>70</v>
      </c>
      <c r="L22" s="417">
        <f>SUM(G12:H15)</f>
        <v>31500</v>
      </c>
      <c r="M22" s="418"/>
      <c r="N22" s="86" t="s">
        <v>69</v>
      </c>
    </row>
    <row r="23" spans="2:8" ht="15">
      <c r="B23" s="98"/>
      <c r="C23" s="83"/>
      <c r="D23" s="83"/>
      <c r="E23" s="83"/>
      <c r="F23" s="83"/>
      <c r="G23" s="83"/>
      <c r="H23" s="97"/>
    </row>
    <row r="24" spans="2:8" ht="15">
      <c r="B24" s="98"/>
      <c r="C24" s="419" t="s">
        <v>116</v>
      </c>
      <c r="D24" s="420"/>
      <c r="E24" s="420"/>
      <c r="F24" s="420"/>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00" t="s">
        <v>77</v>
      </c>
      <c r="D35" s="401"/>
      <c r="E35" s="401"/>
      <c r="F35" s="401"/>
      <c r="G35" s="17"/>
      <c r="H35" s="21"/>
    </row>
    <row r="36" spans="2:8" ht="15" customHeight="1">
      <c r="B36" s="402"/>
      <c r="C36" s="401"/>
      <c r="D36" s="401"/>
      <c r="E36" s="401"/>
      <c r="F36" s="401"/>
      <c r="G36" s="79"/>
      <c r="H36" s="22"/>
    </row>
    <row r="37" spans="2:8" ht="13.5" customHeight="1">
      <c r="B37" s="314"/>
      <c r="C37" s="401"/>
      <c r="D37" s="401"/>
      <c r="E37" s="401"/>
      <c r="F37" s="401"/>
      <c r="G37" s="79"/>
      <c r="H37" s="73"/>
    </row>
    <row r="38" spans="2:8" s="2" customFormat="1" ht="13.5">
      <c r="B38" s="24"/>
      <c r="C38" s="24"/>
      <c r="D38" s="24"/>
      <c r="E38" s="19"/>
      <c r="F38" s="20"/>
      <c r="G38" s="20"/>
      <c r="H38" s="21"/>
    </row>
    <row r="39" spans="2:8" s="2" customFormat="1" ht="17.25">
      <c r="B39" s="403" t="s">
        <v>251</v>
      </c>
      <c r="C39" s="298"/>
      <c r="D39" s="298"/>
      <c r="E39" s="298"/>
      <c r="F39" s="298"/>
      <c r="G39" s="67"/>
      <c r="H39" s="21"/>
    </row>
    <row r="40" spans="2:8" s="2" customFormat="1" ht="17.25">
      <c r="B40" s="78"/>
      <c r="C40" s="12"/>
      <c r="D40" s="12"/>
      <c r="E40" s="20"/>
      <c r="F40" s="67"/>
      <c r="G40" s="67"/>
      <c r="H40" s="21"/>
    </row>
    <row r="41" spans="2:8" s="2" customFormat="1" ht="15.75">
      <c r="B41" s="384" t="s">
        <v>62</v>
      </c>
      <c r="C41" s="413" t="str">
        <f>+'予算書'!B6</f>
        <v>臨床生理</v>
      </c>
      <c r="D41" s="408" t="s">
        <v>79</v>
      </c>
      <c r="E41" s="409"/>
      <c r="F41" s="410"/>
      <c r="G41" s="386" t="s">
        <v>61</v>
      </c>
      <c r="H41" s="89"/>
    </row>
    <row r="42" spans="2:8" s="2" customFormat="1" ht="13.5" customHeight="1">
      <c r="B42" s="385"/>
      <c r="C42" s="414"/>
      <c r="D42" s="411"/>
      <c r="E42" s="411"/>
      <c r="F42" s="412"/>
      <c r="G42" s="387"/>
      <c r="H42" s="90"/>
    </row>
    <row r="43" spans="2:8" s="2" customFormat="1" ht="13.5" customHeight="1">
      <c r="B43" s="396" t="s">
        <v>63</v>
      </c>
      <c r="C43" s="390" t="str">
        <f>+C9</f>
        <v>平成27年　3月21日（土）　13：50 ～ 16：30</v>
      </c>
      <c r="D43" s="391"/>
      <c r="E43" s="391"/>
      <c r="F43" s="392"/>
      <c r="G43" s="388"/>
      <c r="H43" s="90"/>
    </row>
    <row r="44" spans="2:8" s="2" customFormat="1" ht="13.5" customHeight="1">
      <c r="B44" s="397"/>
      <c r="C44" s="393"/>
      <c r="D44" s="394"/>
      <c r="E44" s="394"/>
      <c r="F44" s="395"/>
      <c r="G44" s="389"/>
      <c r="H44" s="91"/>
    </row>
    <row r="45" spans="2:8" ht="15" customHeight="1">
      <c r="B45" s="380" t="s">
        <v>93</v>
      </c>
      <c r="C45" s="381"/>
      <c r="D45" s="381"/>
      <c r="E45" s="381"/>
      <c r="F45" s="105" t="s">
        <v>9</v>
      </c>
      <c r="G45" s="382" t="s">
        <v>11</v>
      </c>
      <c r="H45" s="383"/>
    </row>
    <row r="46" spans="2:8" ht="15" customHeight="1">
      <c r="B46" s="92" t="s">
        <v>66</v>
      </c>
      <c r="C46" s="108"/>
      <c r="D46" s="107"/>
      <c r="E46" s="106"/>
      <c r="F46" s="87" t="s">
        <v>58</v>
      </c>
      <c r="G46" s="377">
        <v>0</v>
      </c>
      <c r="H46" s="378"/>
    </row>
    <row r="47" spans="2:8" ht="15" customHeight="1">
      <c r="B47" s="92" t="s">
        <v>65</v>
      </c>
      <c r="C47" s="80"/>
      <c r="D47" s="81"/>
      <c r="E47" s="88"/>
      <c r="F47" s="87" t="s">
        <v>34</v>
      </c>
      <c r="G47" s="377">
        <f>+'予算書'!J54</f>
        <v>0</v>
      </c>
      <c r="H47" s="378"/>
    </row>
    <row r="48" spans="2:8" ht="15" customHeight="1">
      <c r="B48" s="92" t="s">
        <v>65</v>
      </c>
      <c r="C48" s="80"/>
      <c r="D48" s="81"/>
      <c r="E48" s="88"/>
      <c r="F48" s="87" t="s">
        <v>34</v>
      </c>
      <c r="G48" s="377">
        <v>0</v>
      </c>
      <c r="H48" s="378"/>
    </row>
    <row r="49" spans="2:8" ht="15" customHeight="1">
      <c r="B49" s="92" t="s">
        <v>64</v>
      </c>
      <c r="C49" s="315"/>
      <c r="D49" s="330"/>
      <c r="E49" s="379"/>
      <c r="F49" s="87" t="s">
        <v>59</v>
      </c>
      <c r="G49" s="377">
        <v>0</v>
      </c>
      <c r="H49" s="378"/>
    </row>
    <row r="50" spans="2:8" ht="15" customHeight="1">
      <c r="B50" s="92" t="s">
        <v>75</v>
      </c>
      <c r="C50" s="315"/>
      <c r="D50" s="330"/>
      <c r="E50" s="379"/>
      <c r="F50" s="87" t="s">
        <v>60</v>
      </c>
      <c r="G50" s="377">
        <v>0</v>
      </c>
      <c r="H50" s="378"/>
    </row>
    <row r="51" spans="2:8" ht="15" customHeight="1">
      <c r="B51" s="92"/>
      <c r="C51" s="315"/>
      <c r="D51" s="330"/>
      <c r="E51" s="379"/>
      <c r="F51" s="87"/>
      <c r="G51" s="377">
        <v>0</v>
      </c>
      <c r="H51" s="378"/>
    </row>
    <row r="52" spans="2:11" ht="15" customHeight="1">
      <c r="B52" s="93"/>
      <c r="C52" s="36"/>
      <c r="D52" s="36"/>
      <c r="E52" s="36"/>
      <c r="F52" s="15" t="s">
        <v>84</v>
      </c>
      <c r="G52" s="404">
        <f>SUM(G46:G51)</f>
        <v>0</v>
      </c>
      <c r="H52" s="405"/>
      <c r="J52" s="146"/>
      <c r="K52" s="140"/>
    </row>
    <row r="53" spans="2:11" ht="15.75" customHeight="1">
      <c r="B53" s="94"/>
      <c r="C53" s="8"/>
      <c r="D53" s="8"/>
      <c r="E53" s="9"/>
      <c r="F53" s="9"/>
      <c r="G53" s="9"/>
      <c r="H53" s="95"/>
      <c r="K53" s="140"/>
    </row>
    <row r="54" spans="2:11" ht="22.5">
      <c r="B54" s="96" t="s">
        <v>67</v>
      </c>
      <c r="C54" s="83"/>
      <c r="D54" s="82" t="s">
        <v>68</v>
      </c>
      <c r="E54" s="83"/>
      <c r="F54" s="83"/>
      <c r="G54" s="83"/>
      <c r="H54" s="97"/>
      <c r="J54" s="146" t="s">
        <v>119</v>
      </c>
      <c r="K54" s="140" t="s">
        <v>120</v>
      </c>
    </row>
    <row r="55" spans="2:11" ht="15.75" customHeight="1">
      <c r="B55" s="98"/>
      <c r="C55" s="83"/>
      <c r="D55" s="83"/>
      <c r="E55" s="83"/>
      <c r="F55" s="83"/>
      <c r="G55" s="83"/>
      <c r="H55" s="97"/>
      <c r="K55" s="140" t="s">
        <v>121</v>
      </c>
    </row>
    <row r="56" spans="2:14" ht="35.25">
      <c r="B56" s="99"/>
      <c r="C56" s="84" t="s">
        <v>70</v>
      </c>
      <c r="D56" s="415">
        <f>+G52</f>
        <v>0</v>
      </c>
      <c r="E56" s="416"/>
      <c r="F56" s="416"/>
      <c r="G56" s="86" t="s">
        <v>69</v>
      </c>
      <c r="H56" s="97"/>
      <c r="K56" s="84" t="s">
        <v>70</v>
      </c>
      <c r="L56" s="417">
        <f>+K12</f>
        <v>0</v>
      </c>
      <c r="M56" s="418"/>
      <c r="N56" s="86" t="s">
        <v>69</v>
      </c>
    </row>
    <row r="57" spans="2:8" ht="15">
      <c r="B57" s="98"/>
      <c r="C57" s="83"/>
      <c r="D57" s="83"/>
      <c r="E57" s="83"/>
      <c r="F57" s="83"/>
      <c r="G57" s="83"/>
      <c r="H57" s="97"/>
    </row>
    <row r="58" spans="2:8" ht="15">
      <c r="B58" s="98"/>
      <c r="C58" s="398" t="s">
        <v>71</v>
      </c>
      <c r="D58" s="399"/>
      <c r="E58" s="399"/>
      <c r="F58" s="399"/>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8">
    <mergeCell ref="B41:B42"/>
    <mergeCell ref="C16:E16"/>
    <mergeCell ref="C17:E17"/>
    <mergeCell ref="D22:F22"/>
    <mergeCell ref="C24:F24"/>
    <mergeCell ref="C35:F37"/>
    <mergeCell ref="B36:B37"/>
    <mergeCell ref="B39:F39"/>
    <mergeCell ref="G15:H15"/>
    <mergeCell ref="G16:H16"/>
    <mergeCell ref="G17:H17"/>
    <mergeCell ref="G18:H18"/>
    <mergeCell ref="B2:B3"/>
    <mergeCell ref="B5:F5"/>
    <mergeCell ref="C1:F3"/>
    <mergeCell ref="G14:H14"/>
    <mergeCell ref="G7:G10"/>
    <mergeCell ref="B9:B10"/>
    <mergeCell ref="B7:B8"/>
    <mergeCell ref="C9:F10"/>
    <mergeCell ref="B11:E11"/>
    <mergeCell ref="G11:H11"/>
    <mergeCell ref="G12:H12"/>
    <mergeCell ref="G13:H13"/>
    <mergeCell ref="C58:F58"/>
    <mergeCell ref="D7:F8"/>
    <mergeCell ref="C7:C8"/>
    <mergeCell ref="C41:C42"/>
    <mergeCell ref="D41:F42"/>
    <mergeCell ref="C50:E50"/>
    <mergeCell ref="C51:E51"/>
    <mergeCell ref="C15:E15"/>
    <mergeCell ref="D56:F56"/>
    <mergeCell ref="L22:M22"/>
    <mergeCell ref="L56:M56"/>
    <mergeCell ref="G52:H52"/>
    <mergeCell ref="G50:H50"/>
    <mergeCell ref="G51:H51"/>
    <mergeCell ref="G41:G44"/>
    <mergeCell ref="G48:H48"/>
    <mergeCell ref="G45:H45"/>
    <mergeCell ref="G46:H46"/>
    <mergeCell ref="G49:H49"/>
    <mergeCell ref="B45:E45"/>
    <mergeCell ref="C43:F44"/>
    <mergeCell ref="C49:E49"/>
    <mergeCell ref="G47:H47"/>
    <mergeCell ref="B43:B44"/>
  </mergeCells>
  <printOptions horizontalCentered="1"/>
  <pageMargins left="0.75" right="0.75" top="0.5" bottom="0.5" header="0.5" footer="0.5"/>
  <pageSetup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tabColor indexed="11"/>
  </sheetPr>
  <dimension ref="A1:Q64"/>
  <sheetViews>
    <sheetView showGridLines="0"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3" width="9.140625" style="1" customWidth="1"/>
    <col min="14" max="14" width="10.00390625" style="1" bestFit="1" customWidth="1"/>
    <col min="15" max="15" width="11.421875" style="1" bestFit="1" customWidth="1"/>
    <col min="16" max="16" width="11.28125" style="1" bestFit="1" customWidth="1"/>
    <col min="17" max="17" width="11.140625" style="1" bestFit="1" customWidth="1"/>
    <col min="18" max="16384" width="9.140625" style="1" customWidth="1"/>
  </cols>
  <sheetData>
    <row r="1" spans="1:11" ht="15">
      <c r="A1" s="137"/>
      <c r="G1" s="122"/>
      <c r="H1" s="122"/>
      <c r="I1" s="286" t="s">
        <v>21</v>
      </c>
      <c r="J1" s="287"/>
      <c r="K1" s="40" t="s">
        <v>33</v>
      </c>
    </row>
    <row r="2" spans="7:11" ht="63.75" customHeight="1">
      <c r="G2" s="83"/>
      <c r="H2" s="83"/>
      <c r="I2" s="288"/>
      <c r="J2" s="289"/>
      <c r="K2" s="38"/>
    </row>
    <row r="3" spans="2:11" ht="15" customHeight="1">
      <c r="B3" s="23"/>
      <c r="C3" s="25"/>
      <c r="D3" s="25"/>
      <c r="E3" s="25"/>
      <c r="F3" s="25"/>
      <c r="G3" s="39"/>
      <c r="H3" s="39"/>
      <c r="I3" s="290"/>
      <c r="J3" s="291"/>
      <c r="K3" s="123">
        <v>42024</v>
      </c>
    </row>
    <row r="4" spans="2:11" ht="15" customHeight="1">
      <c r="B4" s="23"/>
      <c r="C4" s="25"/>
      <c r="D4" s="25"/>
      <c r="E4" s="25"/>
      <c r="F4" s="25"/>
      <c r="G4" s="39"/>
      <c r="H4" s="39"/>
      <c r="I4" s="39"/>
      <c r="J4" s="39"/>
      <c r="K4" s="39"/>
    </row>
    <row r="5" spans="2:11" ht="15.75" customHeight="1">
      <c r="B5" s="334"/>
      <c r="C5" s="335"/>
      <c r="D5" s="111"/>
      <c r="E5" s="111"/>
      <c r="F5" s="111"/>
      <c r="J5" s="17" t="s">
        <v>233</v>
      </c>
      <c r="K5" s="21" t="s">
        <v>265</v>
      </c>
    </row>
    <row r="6" spans="2:11" ht="15" customHeight="1">
      <c r="B6" s="299" t="s">
        <v>267</v>
      </c>
      <c r="C6" s="300"/>
      <c r="D6" s="297" t="s">
        <v>235</v>
      </c>
      <c r="E6" s="298"/>
      <c r="F6" s="298"/>
      <c r="G6" s="298"/>
      <c r="H6" s="298"/>
      <c r="I6" s="109"/>
      <c r="J6" s="16" t="s">
        <v>5</v>
      </c>
      <c r="K6" s="139">
        <v>42023</v>
      </c>
    </row>
    <row r="7" spans="2:11" ht="13.5" customHeight="1">
      <c r="B7" s="283"/>
      <c r="C7" s="300"/>
      <c r="D7" s="298"/>
      <c r="E7" s="298"/>
      <c r="F7" s="298"/>
      <c r="G7" s="298"/>
      <c r="H7" s="298"/>
      <c r="I7" s="110"/>
      <c r="J7" s="302" t="s">
        <v>234</v>
      </c>
      <c r="K7" s="303"/>
    </row>
    <row r="8" spans="2:11" ht="13.5" customHeight="1">
      <c r="B8" s="24"/>
      <c r="C8" s="24"/>
      <c r="D8" s="110"/>
      <c r="E8" s="110"/>
      <c r="F8" s="110"/>
      <c r="G8" s="110"/>
      <c r="H8" s="110"/>
      <c r="I8" s="18"/>
      <c r="J8" s="20" t="s">
        <v>3</v>
      </c>
      <c r="K8" s="21" t="s">
        <v>258</v>
      </c>
    </row>
    <row r="9" spans="2:11" s="2" customFormat="1" ht="13.5" customHeight="1">
      <c r="B9" s="24"/>
      <c r="C9" s="24"/>
      <c r="D9" s="24"/>
      <c r="E9" s="24"/>
      <c r="F9" s="24"/>
      <c r="G9" s="19"/>
      <c r="H9" s="19"/>
      <c r="I9" s="19"/>
      <c r="J9" s="20" t="s">
        <v>4</v>
      </c>
      <c r="K9" s="21" t="s">
        <v>259</v>
      </c>
    </row>
    <row r="10" spans="2:11" s="2" customFormat="1" ht="13.5" customHeight="1">
      <c r="B10" s="12"/>
      <c r="C10" s="12"/>
      <c r="D10" s="12"/>
      <c r="E10" s="12"/>
      <c r="F10" s="12"/>
      <c r="G10" s="304" t="s">
        <v>266</v>
      </c>
      <c r="H10" s="304"/>
      <c r="I10" s="304"/>
      <c r="J10" s="294"/>
      <c r="K10" s="21" t="s">
        <v>278</v>
      </c>
    </row>
    <row r="11" spans="2:11" s="2" customFormat="1" ht="13.5" customHeight="1">
      <c r="B11" s="41" t="s">
        <v>6</v>
      </c>
      <c r="C11" s="295" t="s">
        <v>268</v>
      </c>
      <c r="D11" s="295"/>
      <c r="E11" s="295"/>
      <c r="F11" s="295"/>
      <c r="G11" s="298"/>
      <c r="H11" s="298"/>
      <c r="I11" s="298"/>
      <c r="J11" s="298"/>
      <c r="K11" s="298"/>
    </row>
    <row r="12" spans="2:11" s="2" customFormat="1" ht="13.5" customHeight="1">
      <c r="B12" s="41" t="s">
        <v>7</v>
      </c>
      <c r="C12" s="295" t="s">
        <v>269</v>
      </c>
      <c r="D12" s="295"/>
      <c r="E12" s="295"/>
      <c r="F12" s="295"/>
      <c r="G12" s="296"/>
      <c r="H12" s="296"/>
      <c r="I12" s="296"/>
      <c r="J12" s="298"/>
      <c r="K12" s="298"/>
    </row>
    <row r="13" spans="2:11" s="2" customFormat="1" ht="13.5" customHeight="1">
      <c r="B13" s="41" t="s">
        <v>8</v>
      </c>
      <c r="C13" s="295" t="s">
        <v>270</v>
      </c>
      <c r="D13" s="295"/>
      <c r="E13" s="295"/>
      <c r="F13" s="295"/>
      <c r="G13" s="296"/>
      <c r="H13" s="296"/>
      <c r="I13" s="296"/>
      <c r="J13" s="296"/>
      <c r="K13" s="296"/>
    </row>
    <row r="14" spans="2:11" s="2" customFormat="1" ht="13.5" customHeight="1">
      <c r="B14" s="13"/>
      <c r="C14" s="295" t="s">
        <v>275</v>
      </c>
      <c r="D14" s="295"/>
      <c r="E14" s="295"/>
      <c r="F14" s="295"/>
      <c r="G14" s="296"/>
      <c r="H14" s="296"/>
      <c r="I14" s="296"/>
      <c r="J14" s="296"/>
      <c r="K14" s="296"/>
    </row>
    <row r="15" spans="2:11" s="2" customFormat="1" ht="13.5" customHeight="1">
      <c r="B15" s="13"/>
      <c r="C15" s="295" t="s">
        <v>271</v>
      </c>
      <c r="D15" s="295"/>
      <c r="E15" s="295"/>
      <c r="F15" s="295"/>
      <c r="G15" s="296"/>
      <c r="H15" s="296"/>
      <c r="I15" s="296"/>
      <c r="J15" s="296"/>
      <c r="K15" s="296"/>
    </row>
    <row r="16" spans="2:11" s="2" customFormat="1" ht="13.5" customHeight="1">
      <c r="B16" s="13"/>
      <c r="C16" s="295" t="s">
        <v>272</v>
      </c>
      <c r="D16" s="295"/>
      <c r="E16" s="295"/>
      <c r="F16" s="295"/>
      <c r="G16" s="296"/>
      <c r="H16" s="296"/>
      <c r="I16" s="296"/>
      <c r="J16" s="296"/>
      <c r="K16" s="296"/>
    </row>
    <row r="17" spans="2:11" s="2" customFormat="1" ht="13.5" customHeight="1">
      <c r="B17" s="13"/>
      <c r="C17" s="295" t="s">
        <v>260</v>
      </c>
      <c r="D17" s="295"/>
      <c r="E17" s="295"/>
      <c r="F17" s="295"/>
      <c r="G17" s="296"/>
      <c r="H17" s="296"/>
      <c r="I17" s="296"/>
      <c r="J17" s="296"/>
      <c r="K17" s="296"/>
    </row>
    <row r="18" spans="2:11" s="2" customFormat="1" ht="13.5" customHeight="1">
      <c r="B18" s="31" t="s">
        <v>14</v>
      </c>
      <c r="C18" s="32"/>
      <c r="D18" s="32"/>
      <c r="E18" s="32"/>
      <c r="F18" s="32"/>
      <c r="G18" s="32"/>
      <c r="H18" s="32"/>
      <c r="I18" s="32"/>
      <c r="J18" s="32"/>
      <c r="K18" s="32"/>
    </row>
    <row r="19" spans="2:11" ht="15" customHeight="1">
      <c r="B19" s="26" t="s">
        <v>9</v>
      </c>
      <c r="C19" s="331" t="s">
        <v>10</v>
      </c>
      <c r="D19" s="331"/>
      <c r="E19" s="331"/>
      <c r="F19" s="331"/>
      <c r="G19" s="332"/>
      <c r="H19" s="332"/>
      <c r="I19" s="332"/>
      <c r="J19" s="301"/>
      <c r="K19" s="27" t="s">
        <v>11</v>
      </c>
    </row>
    <row r="20" spans="2:11" ht="15" customHeight="1">
      <c r="B20" s="28" t="s">
        <v>16</v>
      </c>
      <c r="C20" s="315" t="s">
        <v>19</v>
      </c>
      <c r="D20" s="316"/>
      <c r="E20" s="316"/>
      <c r="F20" s="316"/>
      <c r="G20" s="317"/>
      <c r="H20" s="317"/>
      <c r="I20" s="317"/>
      <c r="J20" s="336"/>
      <c r="K20" s="29">
        <v>0</v>
      </c>
    </row>
    <row r="21" spans="2:11" ht="15" customHeight="1">
      <c r="B21" s="63" t="s">
        <v>17</v>
      </c>
      <c r="C21" s="319" t="s">
        <v>18</v>
      </c>
      <c r="D21" s="320"/>
      <c r="E21" s="320"/>
      <c r="F21" s="320"/>
      <c r="G21" s="321"/>
      <c r="H21" s="321"/>
      <c r="I21" s="321"/>
      <c r="J21" s="337"/>
      <c r="K21" s="29">
        <v>0</v>
      </c>
    </row>
    <row r="22" spans="2:11" ht="15" customHeight="1">
      <c r="B22" s="28"/>
      <c r="C22" s="315"/>
      <c r="D22" s="316"/>
      <c r="E22" s="316"/>
      <c r="F22" s="316"/>
      <c r="G22" s="317"/>
      <c r="H22" s="317"/>
      <c r="I22" s="317"/>
      <c r="J22" s="336"/>
      <c r="K22" s="29"/>
    </row>
    <row r="23" spans="2:11" ht="15" customHeight="1">
      <c r="B23" s="63" t="s">
        <v>95</v>
      </c>
      <c r="C23" s="129" t="s">
        <v>89</v>
      </c>
      <c r="D23" s="188">
        <v>0</v>
      </c>
      <c r="E23" s="125" t="s">
        <v>69</v>
      </c>
      <c r="F23" s="130" t="s">
        <v>90</v>
      </c>
      <c r="G23" s="134">
        <v>20</v>
      </c>
      <c r="H23" s="326" t="s">
        <v>92</v>
      </c>
      <c r="I23" s="327"/>
      <c r="J23" s="126"/>
      <c r="K23" s="64">
        <f>+D23*G23</f>
        <v>0</v>
      </c>
    </row>
    <row r="24" spans="2:11" ht="15" customHeight="1">
      <c r="B24" s="28" t="s">
        <v>100</v>
      </c>
      <c r="C24" s="108" t="s">
        <v>89</v>
      </c>
      <c r="D24" s="189">
        <v>0</v>
      </c>
      <c r="E24" s="106" t="s">
        <v>69</v>
      </c>
      <c r="F24" s="131" t="s">
        <v>90</v>
      </c>
      <c r="G24" s="135">
        <v>0</v>
      </c>
      <c r="H24" s="329" t="s">
        <v>92</v>
      </c>
      <c r="I24" s="329"/>
      <c r="J24" s="136"/>
      <c r="K24" s="64">
        <f>+D24*G24</f>
        <v>0</v>
      </c>
    </row>
    <row r="25" spans="2:11" ht="15" customHeight="1">
      <c r="B25" s="63" t="s">
        <v>96</v>
      </c>
      <c r="C25" s="129" t="s">
        <v>89</v>
      </c>
      <c r="D25" s="188">
        <v>300</v>
      </c>
      <c r="E25" s="125" t="s">
        <v>69</v>
      </c>
      <c r="F25" s="130" t="s">
        <v>90</v>
      </c>
      <c r="G25" s="134">
        <v>0</v>
      </c>
      <c r="H25" s="326" t="s">
        <v>92</v>
      </c>
      <c r="I25" s="328"/>
      <c r="J25" s="126"/>
      <c r="K25" s="64">
        <f>+D25*G25</f>
        <v>0</v>
      </c>
    </row>
    <row r="26" spans="2:11" ht="15" customHeight="1">
      <c r="B26" s="28" t="s">
        <v>32</v>
      </c>
      <c r="C26" s="108" t="s">
        <v>89</v>
      </c>
      <c r="D26" s="189">
        <v>2000</v>
      </c>
      <c r="E26" s="106" t="s">
        <v>69</v>
      </c>
      <c r="F26" s="131" t="s">
        <v>90</v>
      </c>
      <c r="G26" s="135">
        <v>0</v>
      </c>
      <c r="H26" s="329" t="s">
        <v>92</v>
      </c>
      <c r="I26" s="330"/>
      <c r="J26" s="136"/>
      <c r="K26" s="64">
        <f>+D26*G26</f>
        <v>0</v>
      </c>
    </row>
    <row r="27" spans="2:11" ht="15" customHeight="1">
      <c r="B27" s="33"/>
      <c r="C27" s="204" t="s">
        <v>170</v>
      </c>
      <c r="D27" s="36"/>
      <c r="E27" s="36"/>
      <c r="F27" s="36"/>
      <c r="G27" s="36"/>
      <c r="H27" s="36"/>
      <c r="I27" s="36"/>
      <c r="J27" s="15" t="s">
        <v>2</v>
      </c>
      <c r="K27" s="117">
        <f>SUM(K20:K26)</f>
        <v>0</v>
      </c>
    </row>
    <row r="28" spans="2:11" ht="15" customHeight="1">
      <c r="B28" s="33"/>
      <c r="C28" s="34"/>
      <c r="D28" s="34"/>
      <c r="E28" s="34"/>
      <c r="F28" s="34"/>
      <c r="G28" s="35"/>
      <c r="H28" s="35"/>
      <c r="I28" s="35"/>
      <c r="J28" s="36"/>
      <c r="K28" s="37"/>
    </row>
    <row r="29" spans="2:11" s="2" customFormat="1" ht="13.5" customHeight="1">
      <c r="B29" s="31" t="s">
        <v>15</v>
      </c>
      <c r="C29" s="32"/>
      <c r="D29" s="32"/>
      <c r="E29" s="32"/>
      <c r="F29" s="32"/>
      <c r="G29" s="32"/>
      <c r="H29" s="32"/>
      <c r="I29" s="32"/>
      <c r="J29" s="32"/>
      <c r="K29" s="32"/>
    </row>
    <row r="30" spans="2:11" ht="15" customHeight="1">
      <c r="B30" s="26" t="s">
        <v>9</v>
      </c>
      <c r="C30" s="331" t="s">
        <v>10</v>
      </c>
      <c r="D30" s="331"/>
      <c r="E30" s="331"/>
      <c r="F30" s="331"/>
      <c r="G30" s="332"/>
      <c r="H30" s="332"/>
      <c r="I30" s="332"/>
      <c r="J30" s="301"/>
      <c r="K30" s="27" t="s">
        <v>11</v>
      </c>
    </row>
    <row r="31" spans="2:11" ht="15" customHeight="1">
      <c r="B31" s="28" t="s">
        <v>12</v>
      </c>
      <c r="C31" s="315"/>
      <c r="D31" s="316"/>
      <c r="E31" s="316"/>
      <c r="F31" s="316"/>
      <c r="G31" s="317"/>
      <c r="H31" s="317"/>
      <c r="I31" s="317"/>
      <c r="J31" s="325"/>
      <c r="K31" s="29"/>
    </row>
    <row r="32" spans="2:11" ht="15" customHeight="1">
      <c r="B32" s="63" t="s">
        <v>13</v>
      </c>
      <c r="C32" s="319"/>
      <c r="D32" s="320"/>
      <c r="E32" s="320"/>
      <c r="F32" s="320"/>
      <c r="G32" s="321"/>
      <c r="H32" s="321"/>
      <c r="I32" s="321"/>
      <c r="J32" s="322"/>
      <c r="K32" s="29"/>
    </row>
    <row r="33" spans="2:13" ht="15" customHeight="1">
      <c r="B33" s="28" t="s">
        <v>105</v>
      </c>
      <c r="C33" s="315" t="s">
        <v>273</v>
      </c>
      <c r="D33" s="316"/>
      <c r="E33" s="316"/>
      <c r="F33" s="316"/>
      <c r="G33" s="317"/>
      <c r="H33" s="317"/>
      <c r="I33" s="317"/>
      <c r="J33" s="318"/>
      <c r="K33" s="29">
        <v>1000</v>
      </c>
      <c r="L33" s="73" t="s">
        <v>155</v>
      </c>
      <c r="M33" s="140" t="s">
        <v>153</v>
      </c>
    </row>
    <row r="34" spans="2:13" ht="15" customHeight="1">
      <c r="B34" s="63" t="s">
        <v>106</v>
      </c>
      <c r="C34" s="319" t="s">
        <v>274</v>
      </c>
      <c r="D34" s="320"/>
      <c r="E34" s="320"/>
      <c r="F34" s="320"/>
      <c r="G34" s="321"/>
      <c r="H34" s="321"/>
      <c r="I34" s="321"/>
      <c r="J34" s="322"/>
      <c r="K34" s="186">
        <f>SUM(J45:J50)</f>
        <v>1000</v>
      </c>
      <c r="L34" s="73" t="s">
        <v>154</v>
      </c>
      <c r="M34" s="140" t="s">
        <v>107</v>
      </c>
    </row>
    <row r="35" spans="2:13" ht="15" customHeight="1">
      <c r="B35" s="28" t="s">
        <v>103</v>
      </c>
      <c r="C35" s="315" t="s">
        <v>261</v>
      </c>
      <c r="D35" s="316"/>
      <c r="E35" s="316"/>
      <c r="F35" s="316"/>
      <c r="G35" s="317"/>
      <c r="H35" s="317"/>
      <c r="I35" s="317"/>
      <c r="J35" s="318"/>
      <c r="K35" s="182">
        <v>30000</v>
      </c>
      <c r="L35" s="73" t="s">
        <v>155</v>
      </c>
      <c r="M35" s="140" t="s">
        <v>224</v>
      </c>
    </row>
    <row r="36" spans="2:13" ht="15" customHeight="1">
      <c r="B36" s="63" t="s">
        <v>104</v>
      </c>
      <c r="C36" s="319" t="s">
        <v>262</v>
      </c>
      <c r="D36" s="320"/>
      <c r="E36" s="320"/>
      <c r="F36" s="320"/>
      <c r="G36" s="321"/>
      <c r="H36" s="321"/>
      <c r="I36" s="321"/>
      <c r="J36" s="322"/>
      <c r="K36" s="183">
        <f>+J53+J54</f>
        <v>1500</v>
      </c>
      <c r="L36" s="73" t="s">
        <v>154</v>
      </c>
      <c r="M36" s="140" t="s">
        <v>225</v>
      </c>
    </row>
    <row r="37" spans="2:11" ht="15" customHeight="1">
      <c r="B37" s="28" t="s">
        <v>226</v>
      </c>
      <c r="C37" s="315"/>
      <c r="D37" s="316"/>
      <c r="E37" s="316"/>
      <c r="F37" s="316"/>
      <c r="G37" s="316"/>
      <c r="H37" s="316"/>
      <c r="I37" s="316"/>
      <c r="J37" s="323"/>
      <c r="K37" s="29">
        <v>0</v>
      </c>
    </row>
    <row r="38" spans="2:17" ht="15" customHeight="1">
      <c r="B38" s="63" t="s">
        <v>248</v>
      </c>
      <c r="C38" s="319" t="s">
        <v>263</v>
      </c>
      <c r="D38" s="320"/>
      <c r="E38" s="320"/>
      <c r="F38" s="320"/>
      <c r="G38" s="320"/>
      <c r="H38" s="320"/>
      <c r="I38" s="320"/>
      <c r="J38" s="324"/>
      <c r="K38" s="29">
        <v>1000</v>
      </c>
      <c r="N38" s="208"/>
      <c r="O38" s="208"/>
      <c r="P38"/>
      <c r="Q38" s="209"/>
    </row>
    <row r="39" spans="2:17" ht="15" customHeight="1">
      <c r="B39" s="28" t="s">
        <v>249</v>
      </c>
      <c r="C39" s="315" t="s">
        <v>264</v>
      </c>
      <c r="D39" s="316"/>
      <c r="E39" s="316"/>
      <c r="F39" s="316"/>
      <c r="G39" s="316"/>
      <c r="H39" s="316"/>
      <c r="I39" s="316"/>
      <c r="J39" s="323"/>
      <c r="K39" s="186">
        <f>+J51+J52</f>
        <v>1500</v>
      </c>
      <c r="N39" s="208"/>
      <c r="O39" s="208"/>
      <c r="P39"/>
      <c r="Q39" s="209"/>
    </row>
    <row r="40" spans="2:17" ht="15" customHeight="1">
      <c r="B40" s="63" t="s">
        <v>180</v>
      </c>
      <c r="C40" s="319"/>
      <c r="D40" s="320"/>
      <c r="E40" s="320"/>
      <c r="F40" s="320"/>
      <c r="G40" s="321"/>
      <c r="H40" s="321"/>
      <c r="I40" s="321"/>
      <c r="J40" s="322"/>
      <c r="K40" s="29"/>
      <c r="M40" s="212" t="s">
        <v>177</v>
      </c>
      <c r="N40" s="269"/>
      <c r="O40" s="83"/>
      <c r="P40"/>
      <c r="Q40" s="209"/>
    </row>
    <row r="41" spans="2:17" ht="15" customHeight="1">
      <c r="B41" s="28" t="s">
        <v>179</v>
      </c>
      <c r="C41" s="315"/>
      <c r="D41" s="316"/>
      <c r="E41" s="316"/>
      <c r="F41" s="316"/>
      <c r="G41" s="317"/>
      <c r="H41" s="317"/>
      <c r="I41" s="317"/>
      <c r="J41" s="325"/>
      <c r="K41" s="29"/>
      <c r="M41" s="211" t="s">
        <v>223</v>
      </c>
      <c r="N41" s="209"/>
      <c r="P41"/>
      <c r="Q41" s="209"/>
    </row>
    <row r="42" spans="2:17" ht="15" customHeight="1">
      <c r="B42" s="63" t="s">
        <v>178</v>
      </c>
      <c r="C42" s="319"/>
      <c r="D42" s="293"/>
      <c r="E42" s="293"/>
      <c r="F42" s="293"/>
      <c r="G42" s="293"/>
      <c r="H42" s="293"/>
      <c r="I42" s="293"/>
      <c r="J42" s="333"/>
      <c r="K42" s="29"/>
      <c r="M42" s="210" t="s">
        <v>176</v>
      </c>
      <c r="N42" s="209"/>
      <c r="P42"/>
      <c r="Q42" s="209"/>
    </row>
    <row r="43" spans="2:17" ht="15" customHeight="1">
      <c r="B43" s="28" t="s">
        <v>181</v>
      </c>
      <c r="C43" s="112"/>
      <c r="D43" s="106"/>
      <c r="E43" s="106"/>
      <c r="F43" s="106"/>
      <c r="G43" s="113"/>
      <c r="H43" s="113"/>
      <c r="I43" s="113"/>
      <c r="J43" s="114"/>
      <c r="K43" s="29"/>
      <c r="M43" s="272" t="s">
        <v>231</v>
      </c>
      <c r="N43" s="209"/>
      <c r="P43"/>
      <c r="Q43" s="209"/>
    </row>
    <row r="44" spans="2:17" ht="15" customHeight="1">
      <c r="B44" s="63" t="s">
        <v>146</v>
      </c>
      <c r="C44" s="292"/>
      <c r="D44" s="293"/>
      <c r="E44" s="293"/>
      <c r="F44" s="293"/>
      <c r="G44" s="321"/>
      <c r="H44" s="321"/>
      <c r="I44" s="321"/>
      <c r="J44" s="325"/>
      <c r="K44" s="29">
        <f>IF(SUM(B44)&gt;0,SUM(B44*J44),"")</f>
      </c>
      <c r="M44"/>
      <c r="N44" s="209"/>
      <c r="P44"/>
      <c r="Q44" s="209"/>
    </row>
    <row r="45" spans="2:17" ht="15" customHeight="1">
      <c r="B45" s="121" t="s">
        <v>147</v>
      </c>
      <c r="C45" s="115" t="s">
        <v>276</v>
      </c>
      <c r="D45" s="115" t="s">
        <v>40</v>
      </c>
      <c r="E45" s="120" t="s">
        <v>87</v>
      </c>
      <c r="F45" s="120" t="s">
        <v>277</v>
      </c>
      <c r="G45" s="118" t="s">
        <v>85</v>
      </c>
      <c r="H45" s="118"/>
      <c r="I45" s="118" t="s">
        <v>86</v>
      </c>
      <c r="J45" s="185">
        <v>1000</v>
      </c>
      <c r="K45" s="29"/>
      <c r="M45"/>
      <c r="N45" s="209"/>
      <c r="P45"/>
      <c r="Q45" s="209"/>
    </row>
    <row r="46" spans="2:17" ht="15" customHeight="1">
      <c r="B46" s="119" t="s">
        <v>148</v>
      </c>
      <c r="C46" s="116"/>
      <c r="D46" s="116"/>
      <c r="E46" s="127" t="s">
        <v>87</v>
      </c>
      <c r="F46" s="127"/>
      <c r="G46" s="128" t="s">
        <v>85</v>
      </c>
      <c r="H46" s="128"/>
      <c r="I46" s="128" t="s">
        <v>86</v>
      </c>
      <c r="J46" s="185"/>
      <c r="K46" s="29">
        <f>IF(SUM(B46)&gt;0,SUM(B46*J46),"")</f>
      </c>
      <c r="M46"/>
      <c r="N46" s="209"/>
      <c r="P46"/>
      <c r="Q46" s="209"/>
    </row>
    <row r="47" spans="2:17" ht="15" customHeight="1">
      <c r="B47" s="138" t="s">
        <v>149</v>
      </c>
      <c r="C47" s="115"/>
      <c r="D47" s="115"/>
      <c r="E47" s="120" t="s">
        <v>87</v>
      </c>
      <c r="F47" s="120"/>
      <c r="G47" s="118" t="s">
        <v>85</v>
      </c>
      <c r="H47" s="118"/>
      <c r="I47" s="118" t="s">
        <v>86</v>
      </c>
      <c r="J47" s="185"/>
      <c r="K47" s="29"/>
      <c r="M47"/>
      <c r="N47" s="209"/>
      <c r="P47"/>
      <c r="Q47" s="209"/>
    </row>
    <row r="48" spans="2:17" ht="15" customHeight="1">
      <c r="B48" s="119" t="s">
        <v>150</v>
      </c>
      <c r="C48" s="116"/>
      <c r="D48" s="116"/>
      <c r="E48" s="127" t="s">
        <v>87</v>
      </c>
      <c r="F48" s="127"/>
      <c r="G48" s="128" t="s">
        <v>85</v>
      </c>
      <c r="H48" s="128"/>
      <c r="I48" s="128" t="s">
        <v>86</v>
      </c>
      <c r="J48" s="185"/>
      <c r="K48" s="29">
        <f>IF(SUM(B48)&gt;0,SUM(B48*J48),"")</f>
      </c>
      <c r="M48"/>
      <c r="N48" s="209"/>
      <c r="P48"/>
      <c r="Q48" s="209"/>
    </row>
    <row r="49" spans="2:11" ht="15" customHeight="1">
      <c r="B49" s="138" t="s">
        <v>151</v>
      </c>
      <c r="C49" s="115"/>
      <c r="D49" s="115"/>
      <c r="E49" s="120" t="s">
        <v>87</v>
      </c>
      <c r="F49" s="120"/>
      <c r="G49" s="118" t="s">
        <v>85</v>
      </c>
      <c r="H49" s="118"/>
      <c r="I49" s="118" t="s">
        <v>86</v>
      </c>
      <c r="J49" s="185"/>
      <c r="K49" s="29"/>
    </row>
    <row r="50" spans="2:13" ht="15" customHeight="1">
      <c r="B50" s="119" t="s">
        <v>152</v>
      </c>
      <c r="C50" s="116"/>
      <c r="D50" s="116"/>
      <c r="E50" s="127" t="s">
        <v>87</v>
      </c>
      <c r="F50" s="127"/>
      <c r="G50" s="128" t="s">
        <v>85</v>
      </c>
      <c r="H50" s="128"/>
      <c r="I50" s="128" t="s">
        <v>86</v>
      </c>
      <c r="J50" s="185"/>
      <c r="K50" s="29">
        <f>IF(SUM(B50)&gt;0,SUM(B50*J50),"")</f>
      </c>
      <c r="M50" s="212" t="s">
        <v>111</v>
      </c>
    </row>
    <row r="51" spans="2:17" ht="15" customHeight="1">
      <c r="B51" s="138" t="s">
        <v>245</v>
      </c>
      <c r="C51" s="115" t="s">
        <v>278</v>
      </c>
      <c r="D51" s="115" t="s">
        <v>37</v>
      </c>
      <c r="E51" s="120" t="s">
        <v>227</v>
      </c>
      <c r="F51" s="120" t="s">
        <v>281</v>
      </c>
      <c r="G51" s="118" t="s">
        <v>85</v>
      </c>
      <c r="H51" s="118"/>
      <c r="I51" s="118" t="s">
        <v>228</v>
      </c>
      <c r="J51" s="185">
        <v>1500</v>
      </c>
      <c r="K51" s="29"/>
      <c r="M51" s="143" t="s">
        <v>112</v>
      </c>
      <c r="N51" s="143" t="s">
        <v>108</v>
      </c>
      <c r="O51" s="143" t="s">
        <v>115</v>
      </c>
      <c r="P51" s="143" t="s">
        <v>110</v>
      </c>
      <c r="Q51" s="143" t="s">
        <v>109</v>
      </c>
    </row>
    <row r="52" spans="2:17" ht="15" customHeight="1">
      <c r="B52" s="138" t="s">
        <v>247</v>
      </c>
      <c r="C52" s="115"/>
      <c r="D52" s="115"/>
      <c r="E52" s="120" t="s">
        <v>227</v>
      </c>
      <c r="F52" s="120"/>
      <c r="G52" s="118" t="s">
        <v>85</v>
      </c>
      <c r="H52" s="118"/>
      <c r="I52" s="118" t="s">
        <v>228</v>
      </c>
      <c r="J52" s="185"/>
      <c r="K52" s="29"/>
      <c r="M52" s="280"/>
      <c r="N52" s="143"/>
      <c r="O52" s="143"/>
      <c r="P52" s="143"/>
      <c r="Q52" s="143"/>
    </row>
    <row r="53" spans="2:17" ht="15" customHeight="1">
      <c r="B53" s="119" t="s">
        <v>145</v>
      </c>
      <c r="C53" s="116" t="s">
        <v>279</v>
      </c>
      <c r="D53" s="116" t="s">
        <v>280</v>
      </c>
      <c r="E53" s="127" t="s">
        <v>229</v>
      </c>
      <c r="F53" s="127" t="s">
        <v>277</v>
      </c>
      <c r="G53" s="128" t="s">
        <v>85</v>
      </c>
      <c r="H53" s="128"/>
      <c r="I53" s="128" t="s">
        <v>228</v>
      </c>
      <c r="J53" s="184">
        <v>1500</v>
      </c>
      <c r="K53" s="29"/>
      <c r="M53" s="142"/>
      <c r="N53" s="144">
        <v>1000</v>
      </c>
      <c r="O53" s="144">
        <v>0</v>
      </c>
      <c r="P53" s="144">
        <f>+N53</f>
        <v>1000</v>
      </c>
      <c r="Q53" s="144">
        <f>+N53-O53</f>
        <v>1000</v>
      </c>
    </row>
    <row r="54" spans="2:17" ht="15" customHeight="1">
      <c r="B54" s="138" t="s">
        <v>246</v>
      </c>
      <c r="C54" s="115"/>
      <c r="D54" s="115"/>
      <c r="E54" s="120" t="s">
        <v>87</v>
      </c>
      <c r="F54" s="120"/>
      <c r="G54" s="118" t="s">
        <v>85</v>
      </c>
      <c r="H54" s="118"/>
      <c r="I54" s="118" t="s">
        <v>86</v>
      </c>
      <c r="J54" s="184"/>
      <c r="K54" s="29">
        <f>IF(SUM(B54)&gt;0,SUM(B54*J54),"")</f>
      </c>
      <c r="M54" s="143" t="s">
        <v>34</v>
      </c>
      <c r="N54" s="143" t="s">
        <v>108</v>
      </c>
      <c r="O54" s="143" t="s">
        <v>144</v>
      </c>
      <c r="P54" s="143" t="s">
        <v>110</v>
      </c>
      <c r="Q54" s="143" t="s">
        <v>109</v>
      </c>
    </row>
    <row r="55" spans="2:17" ht="15" customHeight="1">
      <c r="B55" s="11"/>
      <c r="C55" s="4"/>
      <c r="D55" s="4"/>
      <c r="E55" s="4"/>
      <c r="F55" s="4"/>
      <c r="G55" s="4"/>
      <c r="H55" s="4"/>
      <c r="I55" s="4"/>
      <c r="J55" s="15" t="s">
        <v>0</v>
      </c>
      <c r="K55" s="29">
        <f>IF(SUM(K31:K54)&gt;0,SUM(K31:K54),"")</f>
        <v>36000</v>
      </c>
      <c r="M55" s="141"/>
      <c r="N55" s="144">
        <v>1000</v>
      </c>
      <c r="O55" s="144">
        <v>0</v>
      </c>
      <c r="P55" s="144">
        <f>+N55</f>
        <v>1000</v>
      </c>
      <c r="Q55" s="144">
        <f>+N55-O55</f>
        <v>1000</v>
      </c>
    </row>
    <row r="56" spans="2:17" ht="15" customHeight="1">
      <c r="B56" s="4"/>
      <c r="C56" s="4"/>
      <c r="D56" s="4"/>
      <c r="E56" s="4"/>
      <c r="F56" s="4"/>
      <c r="G56" s="4"/>
      <c r="H56" s="4"/>
      <c r="I56" s="4"/>
      <c r="J56" s="15" t="s">
        <v>1</v>
      </c>
      <c r="K56" s="30"/>
      <c r="M56" s="141"/>
      <c r="N56" s="144">
        <v>2000</v>
      </c>
      <c r="O56" s="144">
        <v>0</v>
      </c>
      <c r="P56" s="144">
        <f>+N56</f>
        <v>2000</v>
      </c>
      <c r="Q56" s="144">
        <f>+N56-O56</f>
        <v>2000</v>
      </c>
    </row>
    <row r="57" spans="2:17" ht="15" customHeight="1">
      <c r="B57" s="4"/>
      <c r="C57" s="4"/>
      <c r="D57" s="4"/>
      <c r="E57" s="4"/>
      <c r="F57" s="4"/>
      <c r="G57" s="4"/>
      <c r="H57" s="4"/>
      <c r="I57" s="4"/>
      <c r="J57" s="15" t="s">
        <v>2</v>
      </c>
      <c r="K57" s="117">
        <f>IF(SUM(K55)&gt;0,SUM((K55*K56)+K55),"")</f>
        <v>36000</v>
      </c>
      <c r="M57" s="141"/>
      <c r="N57" s="144">
        <v>3000</v>
      </c>
      <c r="O57" s="144">
        <v>0</v>
      </c>
      <c r="P57" s="144">
        <f>+N57</f>
        <v>3000</v>
      </c>
      <c r="Q57" s="144">
        <f>+N57-O57</f>
        <v>3000</v>
      </c>
    </row>
    <row r="58" spans="2:17" ht="15" customHeight="1">
      <c r="B58" s="5"/>
      <c r="C58" s="5"/>
      <c r="D58" s="5"/>
      <c r="E58" s="5"/>
      <c r="F58" s="5"/>
      <c r="G58" s="5"/>
      <c r="H58" s="5"/>
      <c r="I58" s="5"/>
      <c r="J58" s="14"/>
      <c r="K58" s="14"/>
      <c r="L58" s="14"/>
      <c r="M58" s="141"/>
      <c r="N58" s="144">
        <v>4000</v>
      </c>
      <c r="O58" s="144">
        <v>0</v>
      </c>
      <c r="P58" s="144">
        <f>+N58</f>
        <v>4000</v>
      </c>
      <c r="Q58" s="144">
        <f>+N58-O58</f>
        <v>4000</v>
      </c>
    </row>
    <row r="59" spans="2:17" s="6" customFormat="1" ht="15" customHeight="1">
      <c r="B59" s="284" t="s">
        <v>20</v>
      </c>
      <c r="C59" s="285"/>
      <c r="D59" s="285"/>
      <c r="E59" s="285"/>
      <c r="F59" s="285"/>
      <c r="G59" s="285"/>
      <c r="H59" s="285"/>
      <c r="I59" s="285"/>
      <c r="J59" s="285"/>
      <c r="K59" s="285"/>
      <c r="L59" s="14"/>
      <c r="M59" s="145" t="s">
        <v>113</v>
      </c>
      <c r="N59" s="187"/>
      <c r="O59" s="187"/>
      <c r="P59" s="187"/>
      <c r="Q59" s="187"/>
    </row>
    <row r="60" spans="2:11" ht="15.75" customHeight="1">
      <c r="B60" s="7"/>
      <c r="C60" s="8"/>
      <c r="D60" s="8"/>
      <c r="E60" s="8"/>
      <c r="F60" s="8"/>
      <c r="G60" s="9"/>
      <c r="H60" s="9"/>
      <c r="I60" s="9"/>
      <c r="J60" s="3"/>
      <c r="K60" s="3"/>
    </row>
    <row r="61" ht="15.75" customHeight="1"/>
    <row r="62" ht="15.75" customHeight="1"/>
    <row r="63" ht="11.25" customHeight="1"/>
    <row r="64" ht="15">
      <c r="B64" s="10"/>
    </row>
  </sheetData>
  <sheetProtection/>
  <mergeCells count="38">
    <mergeCell ref="C15:K15"/>
    <mergeCell ref="C16:K16"/>
    <mergeCell ref="C31:J31"/>
    <mergeCell ref="C19:J19"/>
    <mergeCell ref="C20:J20"/>
    <mergeCell ref="C21:J21"/>
    <mergeCell ref="C22:J22"/>
    <mergeCell ref="B59:K59"/>
    <mergeCell ref="I1:J1"/>
    <mergeCell ref="I2:J2"/>
    <mergeCell ref="I3:J3"/>
    <mergeCell ref="C44:J44"/>
    <mergeCell ref="C42:J42"/>
    <mergeCell ref="C17:K17"/>
    <mergeCell ref="B5:C5"/>
    <mergeCell ref="C13:K13"/>
    <mergeCell ref="C12:K12"/>
    <mergeCell ref="J7:K7"/>
    <mergeCell ref="G10:J10"/>
    <mergeCell ref="C14:K14"/>
    <mergeCell ref="D6:H7"/>
    <mergeCell ref="B6:C7"/>
    <mergeCell ref="C11:K11"/>
    <mergeCell ref="C32:J32"/>
    <mergeCell ref="H23:I23"/>
    <mergeCell ref="H25:I25"/>
    <mergeCell ref="H26:I26"/>
    <mergeCell ref="H24:I24"/>
    <mergeCell ref="C30:J30"/>
    <mergeCell ref="C39:J39"/>
    <mergeCell ref="C40:J40"/>
    <mergeCell ref="C41:J41"/>
    <mergeCell ref="C33:J33"/>
    <mergeCell ref="C34:J34"/>
    <mergeCell ref="C35:J35"/>
    <mergeCell ref="C36:J36"/>
    <mergeCell ref="C37:J37"/>
    <mergeCell ref="C38:J38"/>
  </mergeCells>
  <printOptions horizontalCentered="1"/>
  <pageMargins left="0.75" right="0.75" top="0.5" bottom="0.5" header="0.5" footer="0.5"/>
  <pageSetup horizontalDpi="300" verticalDpi="300" orientation="portrait" paperSize="9" scale="81" r:id="rId2"/>
  <drawing r:id="rId1"/>
</worksheet>
</file>

<file path=xl/worksheets/sheet3.xml><?xml version="1.0" encoding="utf-8"?>
<worksheet xmlns="http://schemas.openxmlformats.org/spreadsheetml/2006/main" xmlns:r="http://schemas.openxmlformats.org/officeDocument/2006/relationships">
  <sheetPr>
    <tabColor indexed="15"/>
  </sheetPr>
  <dimension ref="A1:Q64"/>
  <sheetViews>
    <sheetView showGridLines="0" tabSelected="1"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7"/>
      <c r="G1" s="122"/>
      <c r="H1" s="122"/>
      <c r="I1" s="286" t="s">
        <v>21</v>
      </c>
      <c r="J1" s="287"/>
      <c r="K1" s="40" t="s">
        <v>33</v>
      </c>
    </row>
    <row r="2" spans="7:11" ht="63.75" customHeight="1">
      <c r="G2" s="83"/>
      <c r="H2" s="83"/>
      <c r="I2" s="288"/>
      <c r="J2" s="289"/>
      <c r="K2" s="38"/>
    </row>
    <row r="3" spans="2:11" ht="15" customHeight="1">
      <c r="B3" s="23"/>
      <c r="C3" s="25"/>
      <c r="D3" s="25"/>
      <c r="E3" s="25"/>
      <c r="F3" s="25"/>
      <c r="G3" s="39"/>
      <c r="H3" s="39"/>
      <c r="I3" s="290"/>
      <c r="J3" s="291"/>
      <c r="K3" s="123">
        <v>41721</v>
      </c>
    </row>
    <row r="4" spans="2:11" ht="15" customHeight="1">
      <c r="B4" s="23"/>
      <c r="C4" s="25"/>
      <c r="D4" s="25"/>
      <c r="E4" s="25"/>
      <c r="F4" s="25"/>
      <c r="G4" s="39"/>
      <c r="H4" s="39"/>
      <c r="I4" s="39"/>
      <c r="J4" s="39"/>
      <c r="K4" s="39"/>
    </row>
    <row r="5" spans="2:11" ht="15.75" customHeight="1">
      <c r="B5" s="334"/>
      <c r="C5" s="335"/>
      <c r="D5" s="111"/>
      <c r="E5" s="111"/>
      <c r="F5" s="111"/>
      <c r="J5" s="17" t="str">
        <f>+'予算書'!J5</f>
        <v>平成26年度</v>
      </c>
      <c r="K5" s="21" t="str">
        <f>+'予算書'!K5</f>
        <v>学術部発44号</v>
      </c>
    </row>
    <row r="6" spans="2:11" ht="15">
      <c r="B6" s="299" t="str">
        <f>+'予算書'!B6</f>
        <v>臨床生理</v>
      </c>
      <c r="C6" s="300"/>
      <c r="D6" s="297" t="s">
        <v>236</v>
      </c>
      <c r="E6" s="298"/>
      <c r="F6" s="298"/>
      <c r="G6" s="298"/>
      <c r="H6" s="298"/>
      <c r="I6" s="109"/>
      <c r="J6" s="16" t="s">
        <v>31</v>
      </c>
      <c r="K6" s="139">
        <v>42086</v>
      </c>
    </row>
    <row r="7" spans="2:11" ht="13.5" customHeight="1">
      <c r="B7" s="283"/>
      <c r="C7" s="300"/>
      <c r="D7" s="298"/>
      <c r="E7" s="298"/>
      <c r="F7" s="298"/>
      <c r="G7" s="298"/>
      <c r="H7" s="298"/>
      <c r="I7" s="110"/>
      <c r="J7" s="302" t="str">
        <f>+'予算書'!J7</f>
        <v>(一社)岐阜県臨床検査技師会</v>
      </c>
      <c r="K7" s="303"/>
    </row>
    <row r="8" spans="2:11" ht="13.5" customHeight="1">
      <c r="B8" s="24"/>
      <c r="C8" s="24"/>
      <c r="D8" s="24"/>
      <c r="E8" s="24"/>
      <c r="F8" s="24"/>
      <c r="G8" s="18"/>
      <c r="H8" s="18"/>
      <c r="I8" s="18"/>
      <c r="J8" s="20" t="str">
        <f>+'予算書'!J8</f>
        <v>会長</v>
      </c>
      <c r="K8" s="21" t="str">
        <f>+'予算書'!K8</f>
        <v>兼子　徹</v>
      </c>
    </row>
    <row r="9" spans="2:11" s="2" customFormat="1" ht="13.5" customHeight="1">
      <c r="B9" s="24"/>
      <c r="C9" s="24"/>
      <c r="D9" s="24"/>
      <c r="E9" s="24"/>
      <c r="F9" s="24"/>
      <c r="G9" s="19"/>
      <c r="H9" s="19"/>
      <c r="I9" s="19"/>
      <c r="J9" s="20" t="str">
        <f>+'予算書'!J9</f>
        <v>学術部総括</v>
      </c>
      <c r="K9" s="21" t="str">
        <f>+'予算書'!K9</f>
        <v>浅野　敦</v>
      </c>
    </row>
    <row r="10" spans="2:11" s="2" customFormat="1" ht="13.5" customHeight="1">
      <c r="B10" s="12"/>
      <c r="C10" s="12"/>
      <c r="D10" s="12"/>
      <c r="E10" s="12"/>
      <c r="F10" s="12"/>
      <c r="G10" s="304" t="str">
        <f>+'予算書'!G10</f>
        <v>臨床生理部門長</v>
      </c>
      <c r="H10" s="304"/>
      <c r="I10" s="304"/>
      <c r="J10" s="294"/>
      <c r="K10" s="21" t="str">
        <f>+'予算書'!K10</f>
        <v>野久　謙</v>
      </c>
    </row>
    <row r="11" spans="2:11" s="2" customFormat="1" ht="13.5" customHeight="1">
      <c r="B11" s="41" t="s">
        <v>6</v>
      </c>
      <c r="C11" s="295" t="str">
        <f>+'予算書'!C11</f>
        <v>平成27年　3月21日（土）　13：50 ～ 16：30</v>
      </c>
      <c r="D11" s="295"/>
      <c r="E11" s="295"/>
      <c r="F11" s="295"/>
      <c r="G11" s="298"/>
      <c r="H11" s="298"/>
      <c r="I11" s="298"/>
      <c r="J11" s="298"/>
      <c r="K11" s="298"/>
    </row>
    <row r="12" spans="2:11" s="2" customFormat="1" ht="13.5" customHeight="1">
      <c r="B12" s="41" t="s">
        <v>7</v>
      </c>
      <c r="C12" s="295" t="str">
        <f>+'予算書'!C12</f>
        <v>東海中央病院　３階大会議室</v>
      </c>
      <c r="D12" s="295"/>
      <c r="E12" s="295"/>
      <c r="F12" s="295"/>
      <c r="G12" s="296"/>
      <c r="H12" s="296"/>
      <c r="I12" s="296"/>
      <c r="J12" s="298"/>
      <c r="K12" s="298"/>
    </row>
    <row r="13" spans="2:11" s="2" customFormat="1" ht="13.5" customHeight="1">
      <c r="B13" s="41" t="s">
        <v>8</v>
      </c>
      <c r="C13" s="338" t="str">
        <f>+'予算書'!C13</f>
        <v>平成26年度 岐臨技フォトサーベイ総括　・　『ちょっと変わった？心電図　- case study - 』</v>
      </c>
      <c r="D13" s="338"/>
      <c r="E13" s="338"/>
      <c r="F13" s="338"/>
      <c r="G13" s="296"/>
      <c r="H13" s="296"/>
      <c r="I13" s="296"/>
      <c r="J13" s="296"/>
      <c r="K13" s="296"/>
    </row>
    <row r="14" spans="2:11" s="2" customFormat="1" ht="13.5" customHeight="1">
      <c r="B14" s="13"/>
      <c r="C14" s="295" t="str">
        <f>+'予算書'!C14</f>
        <v>講師：東海中央病院　林　博之　技師</v>
      </c>
      <c r="D14" s="295"/>
      <c r="E14" s="295"/>
      <c r="F14" s="295"/>
      <c r="G14" s="296"/>
      <c r="H14" s="296"/>
      <c r="I14" s="296"/>
      <c r="J14" s="296"/>
      <c r="K14" s="296"/>
    </row>
    <row r="15" spans="2:11" s="2" customFormat="1" ht="13.5" customHeight="1">
      <c r="B15" s="13"/>
      <c r="C15" s="295" t="str">
        <f>+'予算書'!C15</f>
        <v>『専門医が教える　血管診療・手術における画像検査の役割（仮）』</v>
      </c>
      <c r="D15" s="295"/>
      <c r="E15" s="295"/>
      <c r="F15" s="295"/>
      <c r="G15" s="296"/>
      <c r="H15" s="296"/>
      <c r="I15" s="296"/>
      <c r="J15" s="296"/>
      <c r="K15" s="296"/>
    </row>
    <row r="16" spans="2:11" s="2" customFormat="1" ht="13.5" customHeight="1">
      <c r="B16" s="13"/>
      <c r="C16" s="295" t="str">
        <f>+'予算書'!C16</f>
        <v>講師：岐阜大学医学部附属病院　心臓血管外科 講師　　島袋　勝也　先生</v>
      </c>
      <c r="D16" s="295"/>
      <c r="E16" s="295"/>
      <c r="F16" s="295"/>
      <c r="G16" s="296"/>
      <c r="H16" s="296"/>
      <c r="I16" s="296"/>
      <c r="J16" s="296"/>
      <c r="K16" s="296"/>
    </row>
    <row r="17" spans="2:11" s="2" customFormat="1" ht="13.5" customHeight="1">
      <c r="B17" s="13"/>
      <c r="C17" s="295" t="str">
        <f>+'予算書'!C17</f>
        <v> </v>
      </c>
      <c r="D17" s="295"/>
      <c r="E17" s="295"/>
      <c r="F17" s="295"/>
      <c r="G17" s="296"/>
      <c r="H17" s="296"/>
      <c r="I17" s="296"/>
      <c r="J17" s="296"/>
      <c r="K17" s="296"/>
    </row>
    <row r="18" spans="2:11" s="2" customFormat="1" ht="13.5" customHeight="1">
      <c r="B18" s="31" t="s">
        <v>14</v>
      </c>
      <c r="C18" s="32"/>
      <c r="D18" s="32"/>
      <c r="E18" s="32"/>
      <c r="F18" s="32"/>
      <c r="G18" s="32"/>
      <c r="H18" s="32"/>
      <c r="I18" s="32"/>
      <c r="J18" s="32"/>
      <c r="K18" s="32"/>
    </row>
    <row r="19" spans="2:11" ht="15" customHeight="1">
      <c r="B19" s="26" t="s">
        <v>9</v>
      </c>
      <c r="C19" s="331" t="s">
        <v>10</v>
      </c>
      <c r="D19" s="331"/>
      <c r="E19" s="331"/>
      <c r="F19" s="331"/>
      <c r="G19" s="332"/>
      <c r="H19" s="332"/>
      <c r="I19" s="332"/>
      <c r="J19" s="301"/>
      <c r="K19" s="27" t="s">
        <v>11</v>
      </c>
    </row>
    <row r="20" spans="2:11" ht="15" customHeight="1">
      <c r="B20" s="28" t="s">
        <v>16</v>
      </c>
      <c r="C20" s="315" t="s">
        <v>19</v>
      </c>
      <c r="D20" s="316"/>
      <c r="E20" s="316"/>
      <c r="F20" s="316"/>
      <c r="G20" s="317"/>
      <c r="H20" s="317"/>
      <c r="I20" s="317"/>
      <c r="J20" s="336"/>
      <c r="K20" s="29">
        <v>0</v>
      </c>
    </row>
    <row r="21" spans="2:11" ht="15" customHeight="1">
      <c r="B21" s="63" t="s">
        <v>17</v>
      </c>
      <c r="C21" s="319" t="s">
        <v>18</v>
      </c>
      <c r="D21" s="320"/>
      <c r="E21" s="320"/>
      <c r="F21" s="320"/>
      <c r="G21" s="321"/>
      <c r="H21" s="321"/>
      <c r="I21" s="321"/>
      <c r="J21" s="337"/>
      <c r="K21" s="29">
        <v>0</v>
      </c>
    </row>
    <row r="22" spans="2:11" ht="15" customHeight="1">
      <c r="B22" s="28"/>
      <c r="C22" s="315"/>
      <c r="D22" s="316"/>
      <c r="E22" s="316"/>
      <c r="F22" s="316"/>
      <c r="G22" s="317"/>
      <c r="H22" s="317"/>
      <c r="I22" s="317"/>
      <c r="J22" s="336"/>
      <c r="K22" s="29"/>
    </row>
    <row r="23" spans="2:11" ht="15" customHeight="1">
      <c r="B23" s="63" t="s">
        <v>97</v>
      </c>
      <c r="C23" s="129" t="s">
        <v>89</v>
      </c>
      <c r="D23" s="188">
        <v>0</v>
      </c>
      <c r="E23" s="125" t="s">
        <v>69</v>
      </c>
      <c r="F23" s="130" t="s">
        <v>90</v>
      </c>
      <c r="G23" s="134">
        <v>34</v>
      </c>
      <c r="H23" s="132" t="s">
        <v>91</v>
      </c>
      <c r="I23" s="124"/>
      <c r="J23" s="126"/>
      <c r="K23" s="64">
        <f>+D23*G23</f>
        <v>0</v>
      </c>
    </row>
    <row r="24" spans="2:11" ht="15" customHeight="1">
      <c r="B24" s="28" t="s">
        <v>101</v>
      </c>
      <c r="C24" s="108" t="s">
        <v>89</v>
      </c>
      <c r="D24" s="189">
        <v>0</v>
      </c>
      <c r="E24" s="106" t="s">
        <v>69</v>
      </c>
      <c r="F24" s="131" t="s">
        <v>90</v>
      </c>
      <c r="G24" s="135">
        <v>0</v>
      </c>
      <c r="H24" s="133" t="s">
        <v>91</v>
      </c>
      <c r="I24" s="113"/>
      <c r="J24" s="136"/>
      <c r="K24" s="64">
        <f>+D24*G24</f>
        <v>0</v>
      </c>
    </row>
    <row r="25" spans="2:11" ht="15" customHeight="1">
      <c r="B25" s="63" t="s">
        <v>98</v>
      </c>
      <c r="C25" s="129" t="s">
        <v>89</v>
      </c>
      <c r="D25" s="188">
        <v>300</v>
      </c>
      <c r="E25" s="125" t="s">
        <v>69</v>
      </c>
      <c r="F25" s="130" t="s">
        <v>90</v>
      </c>
      <c r="G25" s="134">
        <v>0</v>
      </c>
      <c r="H25" s="132" t="s">
        <v>91</v>
      </c>
      <c r="I25" s="124"/>
      <c r="J25" s="126"/>
      <c r="K25" s="64">
        <f>+D25*G25</f>
        <v>0</v>
      </c>
    </row>
    <row r="26" spans="2:11" ht="15" customHeight="1">
      <c r="B26" s="28" t="s">
        <v>88</v>
      </c>
      <c r="C26" s="108" t="s">
        <v>89</v>
      </c>
      <c r="D26" s="189">
        <v>2000</v>
      </c>
      <c r="E26" s="106" t="s">
        <v>69</v>
      </c>
      <c r="F26" s="131" t="s">
        <v>90</v>
      </c>
      <c r="G26" s="135">
        <v>1</v>
      </c>
      <c r="H26" s="133" t="s">
        <v>91</v>
      </c>
      <c r="I26" s="113"/>
      <c r="J26" s="136"/>
      <c r="K26" s="64">
        <f>+D26*G26</f>
        <v>2000</v>
      </c>
    </row>
    <row r="27" spans="2:11" ht="15" customHeight="1">
      <c r="B27" s="33"/>
      <c r="C27" s="204" t="s">
        <v>170</v>
      </c>
      <c r="D27" s="36"/>
      <c r="E27" s="36"/>
      <c r="F27" s="36"/>
      <c r="G27" s="36"/>
      <c r="H27" s="36"/>
      <c r="I27" s="36"/>
      <c r="J27" s="15" t="s">
        <v>2</v>
      </c>
      <c r="K27" s="117">
        <f>SUM(K20:K26)</f>
        <v>2000</v>
      </c>
    </row>
    <row r="28" spans="2:11" ht="15" customHeight="1">
      <c r="B28" s="33"/>
      <c r="C28" s="34"/>
      <c r="D28" s="34"/>
      <c r="E28" s="34"/>
      <c r="F28" s="34"/>
      <c r="G28" s="35"/>
      <c r="H28" s="35"/>
      <c r="I28" s="35"/>
      <c r="J28" s="36"/>
      <c r="K28" s="37"/>
    </row>
    <row r="29" spans="2:11" s="2" customFormat="1" ht="13.5" customHeight="1">
      <c r="B29" s="31" t="s">
        <v>15</v>
      </c>
      <c r="C29" s="32"/>
      <c r="D29" s="32"/>
      <c r="E29" s="32"/>
      <c r="F29" s="32"/>
      <c r="G29" s="32"/>
      <c r="H29" s="32"/>
      <c r="I29" s="32"/>
      <c r="J29" s="32"/>
      <c r="K29" s="32"/>
    </row>
    <row r="30" spans="2:11" ht="15" customHeight="1">
      <c r="B30" s="26" t="s">
        <v>9</v>
      </c>
      <c r="C30" s="331" t="s">
        <v>10</v>
      </c>
      <c r="D30" s="331"/>
      <c r="E30" s="331"/>
      <c r="F30" s="331"/>
      <c r="G30" s="332"/>
      <c r="H30" s="332"/>
      <c r="I30" s="332"/>
      <c r="J30" s="301"/>
      <c r="K30" s="27" t="s">
        <v>11</v>
      </c>
    </row>
    <row r="31" spans="2:11" ht="15" customHeight="1">
      <c r="B31" s="28" t="s">
        <v>12</v>
      </c>
      <c r="C31" s="315"/>
      <c r="D31" s="316"/>
      <c r="E31" s="316"/>
      <c r="F31" s="316"/>
      <c r="G31" s="317"/>
      <c r="H31" s="317"/>
      <c r="I31" s="317"/>
      <c r="J31" s="325"/>
      <c r="K31" s="29"/>
    </row>
    <row r="32" spans="2:11" ht="15" customHeight="1">
      <c r="B32" s="63" t="s">
        <v>13</v>
      </c>
      <c r="C32" s="319"/>
      <c r="D32" s="320"/>
      <c r="E32" s="320"/>
      <c r="F32" s="320"/>
      <c r="G32" s="321"/>
      <c r="H32" s="321"/>
      <c r="I32" s="321"/>
      <c r="J32" s="322"/>
      <c r="K32" s="29"/>
    </row>
    <row r="33" spans="2:13" ht="15" customHeight="1">
      <c r="B33" s="28" t="s">
        <v>105</v>
      </c>
      <c r="C33" s="315" t="s">
        <v>284</v>
      </c>
      <c r="D33" s="316"/>
      <c r="E33" s="316"/>
      <c r="F33" s="316"/>
      <c r="G33" s="317"/>
      <c r="H33" s="317"/>
      <c r="I33" s="317"/>
      <c r="J33" s="318"/>
      <c r="K33" s="29">
        <v>2000</v>
      </c>
      <c r="L33" s="73" t="s">
        <v>155</v>
      </c>
      <c r="M33" s="140" t="s">
        <v>153</v>
      </c>
    </row>
    <row r="34" spans="2:13" ht="15" customHeight="1">
      <c r="B34" s="63" t="s">
        <v>106</v>
      </c>
      <c r="C34" s="319" t="s">
        <v>285</v>
      </c>
      <c r="D34" s="320"/>
      <c r="E34" s="320"/>
      <c r="F34" s="320"/>
      <c r="G34" s="321"/>
      <c r="H34" s="321"/>
      <c r="I34" s="321"/>
      <c r="J34" s="322"/>
      <c r="K34" s="186">
        <v>2500</v>
      </c>
      <c r="L34" s="73" t="s">
        <v>154</v>
      </c>
      <c r="M34" s="140" t="s">
        <v>107</v>
      </c>
    </row>
    <row r="35" spans="2:13" ht="15" customHeight="1">
      <c r="B35" s="28" t="s">
        <v>103</v>
      </c>
      <c r="C35" s="315" t="s">
        <v>261</v>
      </c>
      <c r="D35" s="316"/>
      <c r="E35" s="316"/>
      <c r="F35" s="316"/>
      <c r="G35" s="317"/>
      <c r="H35" s="317"/>
      <c r="I35" s="317"/>
      <c r="J35" s="318"/>
      <c r="K35" s="182">
        <v>30000</v>
      </c>
      <c r="L35" s="73" t="s">
        <v>155</v>
      </c>
      <c r="M35" s="140" t="s">
        <v>224</v>
      </c>
    </row>
    <row r="36" spans="2:13" ht="15" customHeight="1">
      <c r="B36" s="63" t="s">
        <v>104</v>
      </c>
      <c r="C36" s="319" t="s">
        <v>262</v>
      </c>
      <c r="D36" s="320"/>
      <c r="E36" s="320"/>
      <c r="F36" s="320"/>
      <c r="G36" s="321"/>
      <c r="H36" s="321"/>
      <c r="I36" s="321"/>
      <c r="J36" s="322"/>
      <c r="K36" s="183">
        <v>1500</v>
      </c>
      <c r="L36" s="73" t="s">
        <v>154</v>
      </c>
      <c r="M36" s="140" t="s">
        <v>225</v>
      </c>
    </row>
    <row r="37" spans="2:11" ht="15" customHeight="1">
      <c r="B37" s="28" t="s">
        <v>226</v>
      </c>
      <c r="C37" s="315"/>
      <c r="D37" s="316"/>
      <c r="E37" s="316"/>
      <c r="F37" s="316"/>
      <c r="G37" s="316"/>
      <c r="H37" s="316"/>
      <c r="I37" s="316"/>
      <c r="J37" s="323"/>
      <c r="K37" s="29">
        <v>0</v>
      </c>
    </row>
    <row r="38" spans="2:17" ht="15" customHeight="1">
      <c r="B38" s="63" t="s">
        <v>248</v>
      </c>
      <c r="C38" s="319" t="s">
        <v>283</v>
      </c>
      <c r="D38" s="320"/>
      <c r="E38" s="320"/>
      <c r="F38" s="320"/>
      <c r="G38" s="320"/>
      <c r="H38" s="320"/>
      <c r="I38" s="320"/>
      <c r="J38" s="324"/>
      <c r="K38" s="29">
        <v>1000</v>
      </c>
      <c r="N38" s="208"/>
      <c r="O38" s="208"/>
      <c r="P38"/>
      <c r="Q38" s="209"/>
    </row>
    <row r="39" spans="2:17" ht="15" customHeight="1">
      <c r="B39" s="28" t="s">
        <v>249</v>
      </c>
      <c r="C39" s="315" t="s">
        <v>264</v>
      </c>
      <c r="D39" s="316"/>
      <c r="E39" s="316"/>
      <c r="F39" s="316"/>
      <c r="G39" s="316"/>
      <c r="H39" s="316"/>
      <c r="I39" s="316"/>
      <c r="J39" s="323"/>
      <c r="K39" s="186">
        <v>1500</v>
      </c>
      <c r="N39" s="208"/>
      <c r="O39" s="208"/>
      <c r="P39"/>
      <c r="Q39" s="209"/>
    </row>
    <row r="40" spans="2:17" ht="15" customHeight="1">
      <c r="B40" s="63" t="s">
        <v>180</v>
      </c>
      <c r="C40" s="319" t="s">
        <v>296</v>
      </c>
      <c r="D40" s="320"/>
      <c r="E40" s="320"/>
      <c r="F40" s="320"/>
      <c r="G40" s="321"/>
      <c r="H40" s="321"/>
      <c r="I40" s="321"/>
      <c r="J40" s="322"/>
      <c r="K40" s="29">
        <v>540</v>
      </c>
      <c r="M40" s="212" t="s">
        <v>177</v>
      </c>
      <c r="N40" s="269"/>
      <c r="O40" s="83"/>
      <c r="P40"/>
      <c r="Q40" s="209"/>
    </row>
    <row r="41" spans="2:17" ht="15" customHeight="1">
      <c r="B41" s="28" t="s">
        <v>179</v>
      </c>
      <c r="C41" s="315" t="s">
        <v>295</v>
      </c>
      <c r="D41" s="316"/>
      <c r="E41" s="316"/>
      <c r="F41" s="316"/>
      <c r="G41" s="317"/>
      <c r="H41" s="317"/>
      <c r="I41" s="317"/>
      <c r="J41" s="325"/>
      <c r="K41" s="29">
        <v>13699</v>
      </c>
      <c r="M41" s="211" t="s">
        <v>223</v>
      </c>
      <c r="N41" s="209"/>
      <c r="P41"/>
      <c r="Q41" s="209"/>
    </row>
    <row r="42" spans="2:17" ht="15" customHeight="1">
      <c r="B42" s="63" t="s">
        <v>178</v>
      </c>
      <c r="C42" s="319" t="s">
        <v>294</v>
      </c>
      <c r="D42" s="293"/>
      <c r="E42" s="293"/>
      <c r="F42" s="293"/>
      <c r="G42" s="293"/>
      <c r="H42" s="293"/>
      <c r="I42" s="293"/>
      <c r="J42" s="333"/>
      <c r="K42" s="29">
        <v>619</v>
      </c>
      <c r="M42" s="210" t="s">
        <v>176</v>
      </c>
      <c r="N42" s="209"/>
      <c r="P42"/>
      <c r="Q42" s="209"/>
    </row>
    <row r="43" spans="2:17" ht="15" customHeight="1">
      <c r="B43" s="28" t="s">
        <v>181</v>
      </c>
      <c r="C43" s="112"/>
      <c r="D43" s="106"/>
      <c r="E43" s="106"/>
      <c r="F43" s="106"/>
      <c r="G43" s="113"/>
      <c r="H43" s="113"/>
      <c r="I43" s="113"/>
      <c r="J43" s="114"/>
      <c r="K43" s="29"/>
      <c r="M43" s="272" t="s">
        <v>231</v>
      </c>
      <c r="N43" s="209"/>
      <c r="P43"/>
      <c r="Q43" s="209"/>
    </row>
    <row r="44" spans="2:17" ht="15" customHeight="1">
      <c r="B44" s="63" t="s">
        <v>146</v>
      </c>
      <c r="C44" s="292"/>
      <c r="D44" s="293"/>
      <c r="E44" s="293"/>
      <c r="F44" s="293"/>
      <c r="G44" s="321"/>
      <c r="H44" s="321"/>
      <c r="I44" s="321"/>
      <c r="J44" s="325"/>
      <c r="K44" s="29">
        <f>IF(SUM(B44)&gt;0,SUM(B44*J44),"")</f>
      </c>
      <c r="M44"/>
      <c r="N44" s="209"/>
      <c r="P44"/>
      <c r="Q44" s="209"/>
    </row>
    <row r="45" spans="2:17" ht="15" customHeight="1">
      <c r="B45" s="121" t="s">
        <v>147</v>
      </c>
      <c r="C45" s="115" t="s">
        <v>286</v>
      </c>
      <c r="D45" s="115" t="s">
        <v>291</v>
      </c>
      <c r="E45" s="120" t="s">
        <v>87</v>
      </c>
      <c r="F45" s="120" t="s">
        <v>291</v>
      </c>
      <c r="G45" s="118" t="s">
        <v>85</v>
      </c>
      <c r="H45" s="118"/>
      <c r="I45" s="118" t="s">
        <v>86</v>
      </c>
      <c r="J45" s="185">
        <v>1000</v>
      </c>
      <c r="K45" s="29"/>
      <c r="M45"/>
      <c r="N45" s="209"/>
      <c r="P45"/>
      <c r="Q45" s="209"/>
    </row>
    <row r="46" spans="2:17" ht="15" customHeight="1">
      <c r="B46" s="119" t="s">
        <v>148</v>
      </c>
      <c r="C46" s="116" t="s">
        <v>289</v>
      </c>
      <c r="D46" s="116" t="s">
        <v>292</v>
      </c>
      <c r="E46" s="127" t="s">
        <v>87</v>
      </c>
      <c r="F46" s="127" t="s">
        <v>291</v>
      </c>
      <c r="G46" s="128" t="s">
        <v>85</v>
      </c>
      <c r="H46" s="128"/>
      <c r="I46" s="128" t="s">
        <v>86</v>
      </c>
      <c r="J46" s="185">
        <v>1500</v>
      </c>
      <c r="K46" s="29">
        <f>IF(SUM(B46)&gt;0,SUM(B46*J46),"")</f>
      </c>
      <c r="M46"/>
      <c r="N46" s="209"/>
      <c r="P46"/>
      <c r="Q46" s="209"/>
    </row>
    <row r="47" spans="2:17" ht="15" customHeight="1">
      <c r="B47" s="138" t="s">
        <v>149</v>
      </c>
      <c r="C47" s="115"/>
      <c r="D47" s="115"/>
      <c r="E47" s="120" t="s">
        <v>87</v>
      </c>
      <c r="F47" s="120"/>
      <c r="G47" s="118" t="s">
        <v>85</v>
      </c>
      <c r="H47" s="118"/>
      <c r="I47" s="118" t="s">
        <v>86</v>
      </c>
      <c r="J47" s="185"/>
      <c r="K47" s="29"/>
      <c r="M47"/>
      <c r="N47" s="209"/>
      <c r="P47"/>
      <c r="Q47" s="209"/>
    </row>
    <row r="48" spans="2:17" ht="15" customHeight="1">
      <c r="B48" s="119" t="s">
        <v>150</v>
      </c>
      <c r="C48" s="116"/>
      <c r="D48" s="116"/>
      <c r="E48" s="127" t="s">
        <v>87</v>
      </c>
      <c r="F48" s="127"/>
      <c r="G48" s="128" t="s">
        <v>85</v>
      </c>
      <c r="H48" s="128"/>
      <c r="I48" s="128" t="s">
        <v>86</v>
      </c>
      <c r="J48" s="185"/>
      <c r="K48" s="29">
        <f>IF(SUM(B48)&gt;0,SUM(B48*J48),"")</f>
      </c>
      <c r="M48"/>
      <c r="N48" s="209"/>
      <c r="P48"/>
      <c r="Q48" s="209"/>
    </row>
    <row r="49" spans="2:11" ht="15" customHeight="1">
      <c r="B49" s="138" t="s">
        <v>151</v>
      </c>
      <c r="C49" s="115"/>
      <c r="D49" s="115"/>
      <c r="E49" s="120" t="s">
        <v>87</v>
      </c>
      <c r="F49" s="120"/>
      <c r="G49" s="118" t="s">
        <v>85</v>
      </c>
      <c r="H49" s="118"/>
      <c r="I49" s="118" t="s">
        <v>86</v>
      </c>
      <c r="J49" s="185"/>
      <c r="K49" s="29"/>
    </row>
    <row r="50" spans="2:13" ht="15" customHeight="1">
      <c r="B50" s="119" t="s">
        <v>152</v>
      </c>
      <c r="C50" s="116"/>
      <c r="D50" s="116"/>
      <c r="E50" s="127" t="s">
        <v>87</v>
      </c>
      <c r="F50" s="127"/>
      <c r="G50" s="128" t="s">
        <v>85</v>
      </c>
      <c r="H50" s="128"/>
      <c r="I50" s="128" t="s">
        <v>86</v>
      </c>
      <c r="J50" s="185"/>
      <c r="K50" s="29">
        <f>IF(SUM(B50)&gt;0,SUM(B50*J50),"")</f>
      </c>
      <c r="M50" s="212" t="s">
        <v>111</v>
      </c>
    </row>
    <row r="51" spans="2:17" ht="15" customHeight="1">
      <c r="B51" s="138" t="s">
        <v>245</v>
      </c>
      <c r="C51" s="115" t="s">
        <v>288</v>
      </c>
      <c r="D51" s="115" t="s">
        <v>290</v>
      </c>
      <c r="E51" s="120" t="s">
        <v>227</v>
      </c>
      <c r="F51" s="120" t="s">
        <v>291</v>
      </c>
      <c r="G51" s="118" t="s">
        <v>85</v>
      </c>
      <c r="H51" s="118"/>
      <c r="I51" s="118" t="s">
        <v>228</v>
      </c>
      <c r="J51" s="185">
        <v>1500</v>
      </c>
      <c r="K51" s="29"/>
      <c r="M51" s="143" t="s">
        <v>112</v>
      </c>
      <c r="N51" s="143" t="s">
        <v>108</v>
      </c>
      <c r="O51" s="143" t="s">
        <v>115</v>
      </c>
      <c r="P51" s="143" t="s">
        <v>110</v>
      </c>
      <c r="Q51" s="143" t="s">
        <v>109</v>
      </c>
    </row>
    <row r="52" spans="2:17" ht="15" customHeight="1">
      <c r="B52" s="138" t="s">
        <v>247</v>
      </c>
      <c r="C52" s="115"/>
      <c r="D52" s="115"/>
      <c r="E52" s="120"/>
      <c r="F52" s="120"/>
      <c r="G52" s="118"/>
      <c r="H52" s="118"/>
      <c r="I52" s="118"/>
      <c r="J52" s="185"/>
      <c r="K52" s="29"/>
      <c r="M52" s="280"/>
      <c r="N52" s="143"/>
      <c r="O52" s="143"/>
      <c r="P52" s="143"/>
      <c r="Q52" s="143"/>
    </row>
    <row r="53" spans="2:17" ht="15" customHeight="1">
      <c r="B53" s="119" t="s">
        <v>145</v>
      </c>
      <c r="C53" s="116" t="s">
        <v>287</v>
      </c>
      <c r="D53" s="116" t="s">
        <v>293</v>
      </c>
      <c r="E53" s="127" t="s">
        <v>229</v>
      </c>
      <c r="F53" s="127" t="s">
        <v>291</v>
      </c>
      <c r="G53" s="128" t="s">
        <v>85</v>
      </c>
      <c r="H53" s="128"/>
      <c r="I53" s="128" t="s">
        <v>228</v>
      </c>
      <c r="J53" s="184">
        <v>1500</v>
      </c>
      <c r="K53" s="29"/>
      <c r="M53" s="142"/>
      <c r="N53" s="144">
        <v>1000</v>
      </c>
      <c r="O53" s="144">
        <v>0</v>
      </c>
      <c r="P53" s="144">
        <f>+N53</f>
        <v>1000</v>
      </c>
      <c r="Q53" s="144">
        <f>+N53-O53</f>
        <v>1000</v>
      </c>
    </row>
    <row r="54" spans="2:17" ht="15" customHeight="1">
      <c r="B54" s="138" t="s">
        <v>246</v>
      </c>
      <c r="C54" s="115"/>
      <c r="D54" s="115"/>
      <c r="E54" s="120" t="s">
        <v>87</v>
      </c>
      <c r="F54" s="120"/>
      <c r="G54" s="118" t="s">
        <v>85</v>
      </c>
      <c r="H54" s="118"/>
      <c r="I54" s="118" t="s">
        <v>86</v>
      </c>
      <c r="J54" s="184"/>
      <c r="K54" s="29">
        <f>IF(SUM(B54)&gt;0,SUM(B54*J54),"")</f>
      </c>
      <c r="M54" s="143" t="s">
        <v>34</v>
      </c>
      <c r="N54" s="143" t="s">
        <v>108</v>
      </c>
      <c r="O54" s="143" t="s">
        <v>144</v>
      </c>
      <c r="P54" s="143" t="s">
        <v>110</v>
      </c>
      <c r="Q54" s="143" t="s">
        <v>109</v>
      </c>
    </row>
    <row r="55" spans="2:17" ht="15" customHeight="1">
      <c r="B55" s="11"/>
      <c r="C55" s="4"/>
      <c r="D55" s="4"/>
      <c r="E55" s="4"/>
      <c r="F55" s="4"/>
      <c r="G55" s="4"/>
      <c r="H55" s="4"/>
      <c r="I55" s="4"/>
      <c r="J55" s="15" t="s">
        <v>0</v>
      </c>
      <c r="K55" s="29">
        <f>IF(SUM(K31:K54)&gt;0,SUM(K31:K54),"")</f>
        <v>53358</v>
      </c>
      <c r="M55" s="141"/>
      <c r="N55" s="144">
        <v>1000</v>
      </c>
      <c r="O55" s="144">
        <v>0</v>
      </c>
      <c r="P55" s="144">
        <f>+N55</f>
        <v>1000</v>
      </c>
      <c r="Q55" s="144">
        <f>+N55-O55</f>
        <v>1000</v>
      </c>
    </row>
    <row r="56" spans="2:17" ht="15" customHeight="1">
      <c r="B56" s="4"/>
      <c r="C56" s="4"/>
      <c r="D56" s="4"/>
      <c r="E56" s="4"/>
      <c r="F56" s="4"/>
      <c r="G56" s="4"/>
      <c r="H56" s="4"/>
      <c r="I56" s="4"/>
      <c r="J56" s="15" t="s">
        <v>1</v>
      </c>
      <c r="K56" s="30"/>
      <c r="M56" s="141"/>
      <c r="N56" s="144">
        <v>2000</v>
      </c>
      <c r="O56" s="144">
        <v>0</v>
      </c>
      <c r="P56" s="144">
        <f>+N56</f>
        <v>2000</v>
      </c>
      <c r="Q56" s="144">
        <f>+N56-O56</f>
        <v>2000</v>
      </c>
    </row>
    <row r="57" spans="2:17" ht="15" customHeight="1">
      <c r="B57" s="4"/>
      <c r="C57" s="4"/>
      <c r="D57" s="4"/>
      <c r="E57" s="4"/>
      <c r="F57" s="4"/>
      <c r="G57" s="4"/>
      <c r="H57" s="4"/>
      <c r="I57" s="4"/>
      <c r="J57" s="15" t="s">
        <v>2</v>
      </c>
      <c r="K57" s="117">
        <f>IF(SUM(K55)&gt;0,SUM((K55*K56)+K55),"")</f>
        <v>53358</v>
      </c>
      <c r="M57" s="141"/>
      <c r="N57" s="144">
        <v>3000</v>
      </c>
      <c r="O57" s="144">
        <v>0</v>
      </c>
      <c r="P57" s="144">
        <f>+N57</f>
        <v>3000</v>
      </c>
      <c r="Q57" s="144">
        <f>+N57-O57</f>
        <v>3000</v>
      </c>
    </row>
    <row r="58" spans="2:17" ht="9.75" customHeight="1">
      <c r="B58" s="5"/>
      <c r="C58" s="5"/>
      <c r="D58" s="5"/>
      <c r="E58" s="5"/>
      <c r="F58" s="5"/>
      <c r="G58" s="5"/>
      <c r="H58" s="5"/>
      <c r="I58" s="5"/>
      <c r="J58" s="14"/>
      <c r="K58" s="14"/>
      <c r="L58" s="14"/>
      <c r="M58" s="141"/>
      <c r="N58" s="144">
        <v>4000</v>
      </c>
      <c r="O58" s="144">
        <v>0</v>
      </c>
      <c r="P58" s="144">
        <f>+N58</f>
        <v>4000</v>
      </c>
      <c r="Q58" s="144">
        <f>+N58-O58</f>
        <v>4000</v>
      </c>
    </row>
    <row r="59" spans="2:17" s="6" customFormat="1" ht="15" customHeight="1">
      <c r="B59" s="284" t="s">
        <v>20</v>
      </c>
      <c r="C59" s="285"/>
      <c r="D59" s="285"/>
      <c r="E59" s="285"/>
      <c r="F59" s="285"/>
      <c r="G59" s="285"/>
      <c r="H59" s="285"/>
      <c r="I59" s="285"/>
      <c r="J59" s="285"/>
      <c r="K59" s="285"/>
      <c r="L59" s="14"/>
      <c r="M59" s="145" t="s">
        <v>113</v>
      </c>
      <c r="N59" s="187"/>
      <c r="O59" s="187"/>
      <c r="P59" s="187"/>
      <c r="Q59" s="187"/>
    </row>
    <row r="60" spans="2:11" ht="15.75" customHeight="1">
      <c r="B60" s="7"/>
      <c r="C60" s="8"/>
      <c r="D60" s="8"/>
      <c r="E60" s="8"/>
      <c r="F60" s="8"/>
      <c r="G60" s="9"/>
      <c r="H60" s="9"/>
      <c r="I60" s="9"/>
      <c r="J60" s="3"/>
      <c r="K60" s="3"/>
    </row>
    <row r="61" ht="15.75" customHeight="1"/>
    <row r="62" ht="15.75" customHeight="1"/>
    <row r="63" ht="11.25" customHeight="1"/>
    <row r="64" ht="15">
      <c r="B64" s="10"/>
    </row>
  </sheetData>
  <sheetProtection/>
  <mergeCells count="34">
    <mergeCell ref="J7:K7"/>
    <mergeCell ref="G10:J10"/>
    <mergeCell ref="C14:K14"/>
    <mergeCell ref="C11:K11"/>
    <mergeCell ref="B59:K59"/>
    <mergeCell ref="D6:H7"/>
    <mergeCell ref="B6:C7"/>
    <mergeCell ref="C13:K13"/>
    <mergeCell ref="C44:J44"/>
    <mergeCell ref="C16:K16"/>
    <mergeCell ref="C38:J38"/>
    <mergeCell ref="C39:J39"/>
    <mergeCell ref="C40:J40"/>
    <mergeCell ref="C30:J30"/>
    <mergeCell ref="C42:J42"/>
    <mergeCell ref="I1:J1"/>
    <mergeCell ref="I2:J2"/>
    <mergeCell ref="I3:J3"/>
    <mergeCell ref="C17:K17"/>
    <mergeCell ref="C12:K12"/>
    <mergeCell ref="C19:J19"/>
    <mergeCell ref="C20:J20"/>
    <mergeCell ref="C21:J21"/>
    <mergeCell ref="C22:J22"/>
    <mergeCell ref="B5:C5"/>
    <mergeCell ref="C41:J41"/>
    <mergeCell ref="C34:J34"/>
    <mergeCell ref="C35:J35"/>
    <mergeCell ref="C36:J36"/>
    <mergeCell ref="C37:J37"/>
    <mergeCell ref="C31:J31"/>
    <mergeCell ref="C15:K15"/>
    <mergeCell ref="C33:J33"/>
    <mergeCell ref="C32:J32"/>
  </mergeCells>
  <printOptions horizontalCentered="1"/>
  <pageMargins left="0.75" right="0.75" top="0.5" bottom="0.5" header="0.5" footer="0.5"/>
  <pageSetup horizontalDpi="300" verticalDpi="300" orientation="portrait" paperSize="9" scale="81" r:id="rId2"/>
  <drawing r:id="rId1"/>
</worksheet>
</file>

<file path=xl/worksheets/sheet4.xml><?xml version="1.0" encoding="utf-8"?>
<worksheet xmlns="http://schemas.openxmlformats.org/spreadsheetml/2006/main" xmlns:r="http://schemas.openxmlformats.org/officeDocument/2006/relationships">
  <dimension ref="A1:AG58"/>
  <sheetViews>
    <sheetView showGridLines="0" zoomScalePageLayoutView="0" workbookViewId="0" topLeftCell="A1">
      <selection activeCell="A1" sqref="A1"/>
    </sheetView>
  </sheetViews>
  <sheetFormatPr defaultColWidth="9.140625" defaultRowHeight="12.75"/>
  <cols>
    <col min="2" max="33" width="3.140625" style="0" customWidth="1"/>
  </cols>
  <sheetData>
    <row r="1" spans="1:33" ht="12.7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row>
    <row r="2" spans="1:33" ht="12.75">
      <c r="A2" s="42"/>
      <c r="B2" s="50"/>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2"/>
    </row>
    <row r="3" spans="1:33" ht="17.25">
      <c r="A3" s="42"/>
      <c r="B3" s="53"/>
      <c r="C3" s="351" t="s">
        <v>22</v>
      </c>
      <c r="D3" s="352"/>
      <c r="E3" s="352"/>
      <c r="F3" s="352"/>
      <c r="G3" s="352"/>
      <c r="H3" s="352"/>
      <c r="I3" s="352"/>
      <c r="J3" s="352"/>
      <c r="K3" s="352"/>
      <c r="L3" s="352"/>
      <c r="M3" s="352"/>
      <c r="N3" s="352"/>
      <c r="O3" s="352"/>
      <c r="P3" s="352"/>
      <c r="Q3" s="352"/>
      <c r="R3" s="352"/>
      <c r="S3" s="352"/>
      <c r="T3" s="352"/>
      <c r="U3" s="352"/>
      <c r="V3" s="352"/>
      <c r="W3" s="352"/>
      <c r="X3" s="352"/>
      <c r="Y3" s="352"/>
      <c r="Z3" s="352"/>
      <c r="AA3" s="59"/>
      <c r="AB3" s="43"/>
      <c r="AC3" s="43"/>
      <c r="AD3" s="43"/>
      <c r="AE3" s="43"/>
      <c r="AF3" s="43"/>
      <c r="AG3" s="54"/>
    </row>
    <row r="4" spans="1:33" ht="12.75">
      <c r="A4" s="42"/>
      <c r="B4" s="53"/>
      <c r="C4" s="353"/>
      <c r="D4" s="353"/>
      <c r="E4" s="353"/>
      <c r="F4" s="353"/>
      <c r="G4" s="353"/>
      <c r="H4" s="353"/>
      <c r="I4" s="353"/>
      <c r="J4" s="353"/>
      <c r="K4" s="353"/>
      <c r="L4" s="353"/>
      <c r="M4" s="353"/>
      <c r="N4" s="353"/>
      <c r="O4" s="353"/>
      <c r="P4" s="353"/>
      <c r="Q4" s="353"/>
      <c r="R4" s="353"/>
      <c r="S4" s="353"/>
      <c r="T4" s="353"/>
      <c r="U4" s="353"/>
      <c r="V4" s="353"/>
      <c r="W4" s="353"/>
      <c r="X4" s="353"/>
      <c r="Y4" s="353"/>
      <c r="Z4" s="353"/>
      <c r="AA4" s="60"/>
      <c r="AB4" s="43"/>
      <c r="AC4" s="43"/>
      <c r="AD4" s="43"/>
      <c r="AE4" s="43"/>
      <c r="AF4" s="43"/>
      <c r="AG4" s="54"/>
    </row>
    <row r="5" spans="1:33" ht="12.75">
      <c r="A5" s="42"/>
      <c r="B5" s="53"/>
      <c r="C5" s="353" t="s">
        <v>49</v>
      </c>
      <c r="D5" s="353"/>
      <c r="E5" s="353"/>
      <c r="F5" s="353"/>
      <c r="G5" s="353"/>
      <c r="H5" s="353"/>
      <c r="I5" s="353"/>
      <c r="J5" s="353"/>
      <c r="K5" s="353"/>
      <c r="L5" s="353"/>
      <c r="M5" s="353"/>
      <c r="N5" s="353"/>
      <c r="O5" s="353"/>
      <c r="P5" s="353"/>
      <c r="Q5" s="353"/>
      <c r="R5" s="353"/>
      <c r="S5" s="353"/>
      <c r="T5" s="353"/>
      <c r="U5" s="353"/>
      <c r="V5" s="353"/>
      <c r="W5" s="353"/>
      <c r="X5" s="353"/>
      <c r="Y5" s="353"/>
      <c r="Z5" s="353"/>
      <c r="AA5" s="60"/>
      <c r="AB5" s="43"/>
      <c r="AC5" s="43"/>
      <c r="AD5" s="43"/>
      <c r="AE5" s="43"/>
      <c r="AF5" s="43"/>
      <c r="AG5" s="54"/>
    </row>
    <row r="6" spans="1:33" ht="12.75">
      <c r="A6" s="42"/>
      <c r="B6" s="53"/>
      <c r="C6" s="353"/>
      <c r="D6" s="353"/>
      <c r="E6" s="353"/>
      <c r="F6" s="353"/>
      <c r="G6" s="353"/>
      <c r="H6" s="353"/>
      <c r="I6" s="353"/>
      <c r="J6" s="353"/>
      <c r="K6" s="353"/>
      <c r="L6" s="353"/>
      <c r="M6" s="353"/>
      <c r="N6" s="353"/>
      <c r="O6" s="353"/>
      <c r="P6" s="353"/>
      <c r="Q6" s="353"/>
      <c r="R6" s="353"/>
      <c r="S6" s="353"/>
      <c r="T6" s="353"/>
      <c r="U6" s="353"/>
      <c r="V6" s="353"/>
      <c r="W6" s="353"/>
      <c r="X6" s="353"/>
      <c r="Y6" s="353"/>
      <c r="Z6" s="353"/>
      <c r="AA6" s="353"/>
      <c r="AB6" s="43"/>
      <c r="AC6" s="43"/>
      <c r="AD6" s="43"/>
      <c r="AE6" s="43"/>
      <c r="AF6" s="43"/>
      <c r="AG6" s="54"/>
    </row>
    <row r="7" spans="1:33" ht="12.75">
      <c r="A7" s="42"/>
      <c r="B7" s="53"/>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4"/>
    </row>
    <row r="8" spans="1:33" ht="12.75">
      <c r="A8" s="42"/>
      <c r="B8" s="5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54"/>
    </row>
    <row r="9" spans="1:33" ht="15">
      <c r="A9" s="42"/>
      <c r="B9" s="53"/>
      <c r="C9" s="349" t="s">
        <v>252</v>
      </c>
      <c r="D9" s="349"/>
      <c r="E9" s="349"/>
      <c r="F9" s="349"/>
      <c r="G9" s="349"/>
      <c r="H9" s="349"/>
      <c r="I9" s="349"/>
      <c r="J9" s="349"/>
      <c r="K9" s="349"/>
      <c r="L9" s="349"/>
      <c r="M9" s="349"/>
      <c r="N9" s="349"/>
      <c r="O9" s="349"/>
      <c r="P9" s="349"/>
      <c r="Q9" s="349"/>
      <c r="R9" s="349"/>
      <c r="S9" s="349"/>
      <c r="T9" s="349"/>
      <c r="U9" s="349"/>
      <c r="V9" s="349"/>
      <c r="W9" s="349"/>
      <c r="X9" s="349"/>
      <c r="Y9" s="349"/>
      <c r="Z9" s="349"/>
      <c r="AA9" s="44"/>
      <c r="AB9" s="44"/>
      <c r="AC9" s="44"/>
      <c r="AD9" s="44"/>
      <c r="AE9" s="44"/>
      <c r="AF9" s="44"/>
      <c r="AG9" s="54"/>
    </row>
    <row r="10" spans="1:33" ht="15">
      <c r="A10" s="42"/>
      <c r="B10" s="53"/>
      <c r="C10" s="71"/>
      <c r="D10" s="46" t="s">
        <v>171</v>
      </c>
      <c r="E10" s="71"/>
      <c r="F10" s="71"/>
      <c r="G10" s="71"/>
      <c r="H10" s="71"/>
      <c r="I10" s="71"/>
      <c r="J10" s="71"/>
      <c r="K10" s="71"/>
      <c r="L10" s="71"/>
      <c r="M10" s="71"/>
      <c r="N10" s="71"/>
      <c r="O10" s="71"/>
      <c r="P10" s="71"/>
      <c r="Q10" s="71"/>
      <c r="R10" s="71"/>
      <c r="S10" s="71"/>
      <c r="T10" s="71"/>
      <c r="U10" s="71"/>
      <c r="V10" s="71"/>
      <c r="W10" s="71"/>
      <c r="X10" s="71"/>
      <c r="Y10" s="71"/>
      <c r="Z10" s="71"/>
      <c r="AA10" s="46"/>
      <c r="AB10" s="46"/>
      <c r="AC10" s="46"/>
      <c r="AD10" s="46"/>
      <c r="AE10" s="46"/>
      <c r="AF10" s="46"/>
      <c r="AG10" s="54"/>
    </row>
    <row r="11" spans="1:33" ht="12.75">
      <c r="A11" s="42"/>
      <c r="B11" s="53"/>
      <c r="C11" s="205"/>
      <c r="D11" s="206" t="s">
        <v>172</v>
      </c>
      <c r="E11" s="205"/>
      <c r="F11" s="207"/>
      <c r="G11" s="205"/>
      <c r="H11" s="205"/>
      <c r="I11" s="205"/>
      <c r="J11" s="205"/>
      <c r="K11" s="205"/>
      <c r="L11" s="205"/>
      <c r="M11" s="205"/>
      <c r="N11" s="205"/>
      <c r="O11" s="205"/>
      <c r="P11" s="205"/>
      <c r="Q11" s="205"/>
      <c r="R11" s="55"/>
      <c r="S11" s="205"/>
      <c r="T11" s="205"/>
      <c r="U11" s="205"/>
      <c r="V11" s="205"/>
      <c r="W11" s="205"/>
      <c r="X11" s="205"/>
      <c r="Y11" s="205"/>
      <c r="Z11" s="205"/>
      <c r="AA11" s="205"/>
      <c r="AB11" s="205"/>
      <c r="AC11" s="205"/>
      <c r="AD11" s="205"/>
      <c r="AE11" s="205"/>
      <c r="AF11" s="205"/>
      <c r="AG11" s="54"/>
    </row>
    <row r="12" spans="1:33" ht="12.75">
      <c r="A12" s="42"/>
      <c r="B12" s="53"/>
      <c r="C12" s="75"/>
      <c r="D12" s="70"/>
      <c r="E12" s="75"/>
      <c r="F12" s="76"/>
      <c r="G12" s="75"/>
      <c r="H12" s="75"/>
      <c r="I12" s="75"/>
      <c r="J12" s="75"/>
      <c r="K12" s="75"/>
      <c r="L12" s="75"/>
      <c r="M12" s="75"/>
      <c r="N12" s="75"/>
      <c r="O12" s="75"/>
      <c r="P12" s="75"/>
      <c r="Q12" s="75"/>
      <c r="R12" s="48"/>
      <c r="S12" s="75"/>
      <c r="T12" s="75"/>
      <c r="U12" s="75"/>
      <c r="V12" s="75"/>
      <c r="W12" s="75"/>
      <c r="X12" s="75"/>
      <c r="Y12" s="75"/>
      <c r="Z12" s="75"/>
      <c r="AA12" s="75"/>
      <c r="AB12" s="75"/>
      <c r="AC12" s="75"/>
      <c r="AD12" s="75"/>
      <c r="AE12" s="75"/>
      <c r="AF12" s="75"/>
      <c r="AG12" s="54"/>
    </row>
    <row r="13" spans="1:33" ht="12.75">
      <c r="A13" s="42"/>
      <c r="B13" s="53"/>
      <c r="C13" s="75"/>
      <c r="D13" s="70"/>
      <c r="E13" s="75"/>
      <c r="F13" s="76"/>
      <c r="G13" s="75"/>
      <c r="H13" s="75"/>
      <c r="I13" s="75"/>
      <c r="J13" s="75"/>
      <c r="K13" s="75"/>
      <c r="L13" s="75"/>
      <c r="M13" s="75"/>
      <c r="N13" s="75"/>
      <c r="O13" s="75"/>
      <c r="P13" s="75"/>
      <c r="Q13" s="75"/>
      <c r="R13" s="77"/>
      <c r="S13" s="75"/>
      <c r="T13" s="75"/>
      <c r="U13" s="75"/>
      <c r="V13" s="75"/>
      <c r="W13" s="75"/>
      <c r="X13" s="75"/>
      <c r="Y13" s="75"/>
      <c r="Z13" s="75"/>
      <c r="AA13" s="75"/>
      <c r="AB13" s="75"/>
      <c r="AC13" s="75"/>
      <c r="AD13" s="75"/>
      <c r="AE13" s="75"/>
      <c r="AF13" s="75"/>
      <c r="AG13" s="54"/>
    </row>
    <row r="14" spans="1:33" ht="12.75">
      <c r="A14" s="42"/>
      <c r="B14" s="53"/>
      <c r="C14" s="75"/>
      <c r="D14" s="44"/>
      <c r="E14" s="75"/>
      <c r="F14" s="76"/>
      <c r="G14" s="75"/>
      <c r="H14" s="75"/>
      <c r="I14" s="75"/>
      <c r="J14" s="75"/>
      <c r="K14" s="75"/>
      <c r="L14" s="75"/>
      <c r="M14" s="75"/>
      <c r="N14" s="75"/>
      <c r="O14" s="75"/>
      <c r="P14" s="75"/>
      <c r="Q14" s="75"/>
      <c r="R14" s="77"/>
      <c r="S14" s="75"/>
      <c r="T14" s="75"/>
      <c r="U14" s="75"/>
      <c r="V14" s="75"/>
      <c r="W14" s="75"/>
      <c r="X14" s="75"/>
      <c r="Y14" s="75"/>
      <c r="Z14" s="75"/>
      <c r="AA14" s="75"/>
      <c r="AB14" s="75"/>
      <c r="AC14" s="75"/>
      <c r="AD14" s="75"/>
      <c r="AE14" s="75"/>
      <c r="AF14" s="75"/>
      <c r="AG14" s="54"/>
    </row>
    <row r="15" spans="1:33" ht="15">
      <c r="A15" s="42"/>
      <c r="B15" s="53"/>
      <c r="C15" s="349" t="s">
        <v>173</v>
      </c>
      <c r="D15" s="349"/>
      <c r="E15" s="349"/>
      <c r="F15" s="349"/>
      <c r="G15" s="349"/>
      <c r="H15" s="349"/>
      <c r="I15" s="349"/>
      <c r="J15" s="349"/>
      <c r="K15" s="349"/>
      <c r="L15" s="349"/>
      <c r="M15" s="349"/>
      <c r="N15" s="349"/>
      <c r="O15" s="349"/>
      <c r="P15" s="349"/>
      <c r="Q15" s="349"/>
      <c r="R15" s="349"/>
      <c r="S15" s="349"/>
      <c r="T15" s="349"/>
      <c r="U15" s="349"/>
      <c r="V15" s="349"/>
      <c r="W15" s="349"/>
      <c r="X15" s="349"/>
      <c r="Y15" s="349"/>
      <c r="Z15" s="349"/>
      <c r="AA15" s="298"/>
      <c r="AB15" s="298"/>
      <c r="AC15" s="298"/>
      <c r="AD15" s="298"/>
      <c r="AE15" s="298"/>
      <c r="AF15" s="298"/>
      <c r="AG15" s="54"/>
    </row>
    <row r="16" spans="1:33" ht="15">
      <c r="A16" s="42"/>
      <c r="B16" s="53"/>
      <c r="C16" s="65"/>
      <c r="D16" s="44" t="s">
        <v>55</v>
      </c>
      <c r="E16" s="65"/>
      <c r="F16" s="65"/>
      <c r="G16" s="65"/>
      <c r="H16" s="65"/>
      <c r="I16" s="65"/>
      <c r="J16" s="65"/>
      <c r="K16" s="65"/>
      <c r="L16" s="65"/>
      <c r="M16" s="65"/>
      <c r="N16" s="65"/>
      <c r="O16" s="65"/>
      <c r="P16" s="65"/>
      <c r="Q16" s="65"/>
      <c r="R16" s="72"/>
      <c r="S16" s="65"/>
      <c r="T16" s="65"/>
      <c r="U16" s="65"/>
      <c r="V16" s="65"/>
      <c r="W16" s="65"/>
      <c r="X16" s="65"/>
      <c r="Y16" s="65"/>
      <c r="Z16" s="65"/>
      <c r="AA16" s="44"/>
      <c r="AB16" s="44"/>
      <c r="AC16" s="44"/>
      <c r="AD16" s="44"/>
      <c r="AE16" s="44"/>
      <c r="AF16" s="44"/>
      <c r="AG16" s="54"/>
    </row>
    <row r="17" spans="1:33" ht="12.75">
      <c r="A17" s="42"/>
      <c r="B17" s="53"/>
      <c r="C17" s="75"/>
      <c r="D17" s="70" t="s">
        <v>174</v>
      </c>
      <c r="E17" s="75"/>
      <c r="F17" s="76"/>
      <c r="G17" s="75"/>
      <c r="H17" s="75"/>
      <c r="I17" s="75"/>
      <c r="J17" s="75"/>
      <c r="K17" s="75"/>
      <c r="L17" s="75"/>
      <c r="M17" s="75"/>
      <c r="N17" s="75"/>
      <c r="O17" s="75"/>
      <c r="P17" s="75"/>
      <c r="Q17" s="75"/>
      <c r="R17" s="48"/>
      <c r="S17" s="75"/>
      <c r="T17" s="75"/>
      <c r="U17" s="75"/>
      <c r="V17" s="75"/>
      <c r="W17" s="75"/>
      <c r="X17" s="75"/>
      <c r="Y17" s="75"/>
      <c r="Z17" s="75"/>
      <c r="AA17" s="75"/>
      <c r="AB17" s="75"/>
      <c r="AC17" s="75"/>
      <c r="AD17" s="75"/>
      <c r="AE17" s="75"/>
      <c r="AF17" s="75"/>
      <c r="AG17" s="54"/>
    </row>
    <row r="18" spans="1:33" ht="12.75">
      <c r="A18" s="42"/>
      <c r="B18" s="53"/>
      <c r="C18" s="75"/>
      <c r="D18" s="70"/>
      <c r="E18" s="75"/>
      <c r="F18" s="76"/>
      <c r="G18" s="75"/>
      <c r="H18" s="75"/>
      <c r="I18" s="75"/>
      <c r="J18" s="75"/>
      <c r="K18" s="75"/>
      <c r="L18" s="75"/>
      <c r="M18" s="75"/>
      <c r="N18" s="75"/>
      <c r="O18" s="75"/>
      <c r="P18" s="75"/>
      <c r="Q18" s="75"/>
      <c r="R18" s="77"/>
      <c r="S18" s="75"/>
      <c r="T18" s="75"/>
      <c r="U18" s="75"/>
      <c r="V18" s="75"/>
      <c r="W18" s="75"/>
      <c r="X18" s="75"/>
      <c r="Y18" s="75"/>
      <c r="Z18" s="75"/>
      <c r="AA18" s="75"/>
      <c r="AB18" s="75"/>
      <c r="AC18" s="75"/>
      <c r="AD18" s="75"/>
      <c r="AE18" s="75"/>
      <c r="AF18" s="75"/>
      <c r="AG18" s="54"/>
    </row>
    <row r="19" spans="1:33" ht="12.75">
      <c r="A19" s="42"/>
      <c r="B19" s="53"/>
      <c r="C19" s="61"/>
      <c r="D19" s="69"/>
      <c r="E19" s="61"/>
      <c r="F19" s="62"/>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54"/>
    </row>
    <row r="20" spans="1:33" ht="12.75">
      <c r="A20" s="42"/>
      <c r="B20" s="53"/>
      <c r="C20" s="44"/>
      <c r="D20" s="44"/>
      <c r="E20" s="44"/>
      <c r="F20" s="45"/>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54"/>
    </row>
    <row r="21" spans="1:33" ht="15">
      <c r="A21" s="42"/>
      <c r="B21" s="53"/>
      <c r="C21" s="349" t="s">
        <v>253</v>
      </c>
      <c r="D21" s="349"/>
      <c r="E21" s="349"/>
      <c r="F21" s="349"/>
      <c r="G21" s="349"/>
      <c r="H21" s="349"/>
      <c r="I21" s="349"/>
      <c r="J21" s="349"/>
      <c r="K21" s="349"/>
      <c r="L21" s="349"/>
      <c r="M21" s="349"/>
      <c r="N21" s="349"/>
      <c r="O21" s="349"/>
      <c r="P21" s="349"/>
      <c r="Q21" s="349"/>
      <c r="R21" s="349"/>
      <c r="S21" s="349"/>
      <c r="T21" s="349"/>
      <c r="U21" s="349"/>
      <c r="V21" s="349"/>
      <c r="W21" s="349"/>
      <c r="X21" s="349"/>
      <c r="Y21" s="349"/>
      <c r="Z21" s="349"/>
      <c r="AA21" s="44"/>
      <c r="AB21" s="44"/>
      <c r="AC21" s="44"/>
      <c r="AD21" s="44"/>
      <c r="AE21" s="44"/>
      <c r="AF21" s="44"/>
      <c r="AG21" s="54"/>
    </row>
    <row r="22" spans="1:33" ht="12.75">
      <c r="A22" s="42"/>
      <c r="B22" s="53"/>
      <c r="C22" s="46"/>
      <c r="D22" s="350" t="s">
        <v>175</v>
      </c>
      <c r="E22" s="343"/>
      <c r="F22" s="343"/>
      <c r="G22" s="343"/>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54"/>
    </row>
    <row r="23" spans="1:33" ht="14.25">
      <c r="A23" s="42"/>
      <c r="B23" s="53"/>
      <c r="C23" s="46"/>
      <c r="D23" s="46"/>
      <c r="E23" s="46"/>
      <c r="F23" s="47"/>
      <c r="G23" s="46"/>
      <c r="H23" s="46"/>
      <c r="I23" s="46"/>
      <c r="J23" s="46"/>
      <c r="K23" s="46"/>
      <c r="L23" s="46"/>
      <c r="M23" s="46"/>
      <c r="N23" s="46"/>
      <c r="O23" s="46"/>
      <c r="P23" s="46"/>
      <c r="Q23" s="46"/>
      <c r="R23" s="49"/>
      <c r="S23" s="46"/>
      <c r="T23" s="46"/>
      <c r="U23" s="46"/>
      <c r="V23" s="46"/>
      <c r="W23" s="46"/>
      <c r="X23" s="46"/>
      <c r="Y23" s="46"/>
      <c r="Z23" s="46"/>
      <c r="AA23" s="46"/>
      <c r="AB23" s="46"/>
      <c r="AC23" s="46"/>
      <c r="AD23" s="46"/>
      <c r="AE23" s="46"/>
      <c r="AF23" s="46"/>
      <c r="AG23" s="54"/>
    </row>
    <row r="24" spans="1:33" ht="14.25">
      <c r="A24" s="42"/>
      <c r="B24" s="53"/>
      <c r="C24" s="75"/>
      <c r="D24" s="75"/>
      <c r="E24" s="75"/>
      <c r="F24" s="76"/>
      <c r="G24" s="75"/>
      <c r="H24" s="75"/>
      <c r="I24" s="75"/>
      <c r="J24" s="75"/>
      <c r="K24" s="75"/>
      <c r="L24" s="75"/>
      <c r="M24" s="75"/>
      <c r="N24" s="75"/>
      <c r="O24" s="75"/>
      <c r="P24" s="75"/>
      <c r="Q24" s="75"/>
      <c r="R24" s="74"/>
      <c r="S24" s="75"/>
      <c r="T24" s="75"/>
      <c r="U24" s="75"/>
      <c r="V24" s="75"/>
      <c r="W24" s="75"/>
      <c r="X24" s="75"/>
      <c r="Y24" s="75"/>
      <c r="Z24" s="75"/>
      <c r="AA24" s="46"/>
      <c r="AB24" s="46"/>
      <c r="AC24" s="46"/>
      <c r="AD24" s="46"/>
      <c r="AE24" s="46"/>
      <c r="AF24" s="46"/>
      <c r="AG24" s="54"/>
    </row>
    <row r="25" spans="1:33" ht="15">
      <c r="A25" s="42"/>
      <c r="B25" s="53"/>
      <c r="C25" s="357" t="s">
        <v>254</v>
      </c>
      <c r="D25" s="357"/>
      <c r="E25" s="357"/>
      <c r="F25" s="357"/>
      <c r="G25" s="357"/>
      <c r="H25" s="357"/>
      <c r="I25" s="357"/>
      <c r="J25" s="357"/>
      <c r="K25" s="357"/>
      <c r="L25" s="357"/>
      <c r="M25" s="357"/>
      <c r="N25" s="357"/>
      <c r="O25" s="357"/>
      <c r="P25" s="357"/>
      <c r="Q25" s="357"/>
      <c r="R25" s="357"/>
      <c r="S25" s="357"/>
      <c r="T25" s="357"/>
      <c r="U25" s="357"/>
      <c r="V25" s="357"/>
      <c r="W25" s="357"/>
      <c r="X25" s="357"/>
      <c r="Y25" s="357"/>
      <c r="Z25" s="357"/>
      <c r="AA25" s="343"/>
      <c r="AB25" s="343"/>
      <c r="AC25" s="343"/>
      <c r="AD25" s="343"/>
      <c r="AE25" s="343"/>
      <c r="AF25" s="343"/>
      <c r="AG25" s="54"/>
    </row>
    <row r="26" spans="1:33" ht="12.75">
      <c r="A26" s="42"/>
      <c r="B26" s="53"/>
      <c r="C26" s="46"/>
      <c r="D26" s="46" t="s">
        <v>23</v>
      </c>
      <c r="E26" s="46"/>
      <c r="F26" s="47"/>
      <c r="G26" s="46"/>
      <c r="H26" s="46"/>
      <c r="I26" s="46"/>
      <c r="J26" s="46"/>
      <c r="K26" s="46"/>
      <c r="L26" s="46"/>
      <c r="M26" s="46"/>
      <c r="N26" s="46"/>
      <c r="O26" s="46"/>
      <c r="P26" s="46"/>
      <c r="Q26" s="46"/>
      <c r="R26" s="48"/>
      <c r="S26" s="46" t="s">
        <v>24</v>
      </c>
      <c r="T26" s="46"/>
      <c r="U26" s="46"/>
      <c r="V26" s="46"/>
      <c r="W26" s="46"/>
      <c r="X26" s="46"/>
      <c r="Y26" s="46"/>
      <c r="Z26" s="46"/>
      <c r="AA26" s="46"/>
      <c r="AB26" s="46"/>
      <c r="AC26" s="46"/>
      <c r="AD26" s="46"/>
      <c r="AE26" s="46"/>
      <c r="AF26" s="46"/>
      <c r="AG26" s="54"/>
    </row>
    <row r="27" spans="1:33" ht="14.25">
      <c r="A27" s="42"/>
      <c r="B27" s="53"/>
      <c r="C27" s="46"/>
      <c r="D27" s="46" t="s">
        <v>99</v>
      </c>
      <c r="E27" s="46"/>
      <c r="F27" s="47"/>
      <c r="G27" s="46"/>
      <c r="H27" s="46"/>
      <c r="I27" s="46"/>
      <c r="J27" s="46"/>
      <c r="K27" s="46"/>
      <c r="L27" s="46"/>
      <c r="M27" s="46"/>
      <c r="N27" s="46"/>
      <c r="O27" s="46"/>
      <c r="P27" s="46"/>
      <c r="Q27" s="46"/>
      <c r="R27" s="49"/>
      <c r="S27" s="46" t="s">
        <v>25</v>
      </c>
      <c r="T27" s="46"/>
      <c r="U27" s="46"/>
      <c r="V27" s="46"/>
      <c r="W27" s="46"/>
      <c r="X27" s="46"/>
      <c r="Y27" s="46"/>
      <c r="Z27" s="46"/>
      <c r="AA27" s="46"/>
      <c r="AB27" s="46"/>
      <c r="AC27" s="46"/>
      <c r="AD27" s="46"/>
      <c r="AE27" s="46"/>
      <c r="AF27" s="46"/>
      <c r="AG27" s="54"/>
    </row>
    <row r="28" spans="1:33" ht="12.75">
      <c r="A28" s="42"/>
      <c r="B28" s="53"/>
      <c r="C28" s="46"/>
      <c r="D28" s="46" t="s">
        <v>26</v>
      </c>
      <c r="E28" s="46"/>
      <c r="F28" s="47"/>
      <c r="G28" s="46"/>
      <c r="H28" s="46"/>
      <c r="I28" s="46"/>
      <c r="J28" s="46"/>
      <c r="K28" s="46"/>
      <c r="L28" s="46"/>
      <c r="M28" s="46"/>
      <c r="N28" s="46"/>
      <c r="O28" s="46"/>
      <c r="P28" s="46"/>
      <c r="Q28" s="46"/>
      <c r="R28" s="55"/>
      <c r="S28" s="46"/>
      <c r="T28" s="46"/>
      <c r="U28" s="46"/>
      <c r="V28" s="46"/>
      <c r="W28" s="46"/>
      <c r="X28" s="46"/>
      <c r="Y28" s="46"/>
      <c r="Z28" s="46"/>
      <c r="AA28" s="46"/>
      <c r="AB28" s="46"/>
      <c r="AC28" s="46"/>
      <c r="AD28" s="46"/>
      <c r="AE28" s="46"/>
      <c r="AF28" s="46"/>
      <c r="AG28" s="54"/>
    </row>
    <row r="29" spans="1:33" ht="12.75">
      <c r="A29" s="42"/>
      <c r="B29" s="53"/>
      <c r="C29" s="46"/>
      <c r="D29" s="46"/>
      <c r="E29" s="46"/>
      <c r="F29" s="47"/>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54"/>
    </row>
    <row r="30" spans="1:33" ht="12.75">
      <c r="A30" s="42"/>
      <c r="B30" s="53"/>
      <c r="C30" s="44"/>
      <c r="D30" s="44"/>
      <c r="E30" s="44"/>
      <c r="F30" s="45"/>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54"/>
    </row>
    <row r="31" spans="1:33" ht="12.75">
      <c r="A31" s="42"/>
      <c r="B31" s="56"/>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8"/>
    </row>
    <row r="32" spans="1:33" ht="12.75">
      <c r="A32" s="42"/>
      <c r="B32" s="53"/>
      <c r="C32" s="44"/>
      <c r="D32" s="44"/>
      <c r="E32" s="44"/>
      <c r="F32" s="45"/>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54"/>
    </row>
    <row r="33" spans="1:33" ht="15">
      <c r="A33" s="42"/>
      <c r="B33" s="53"/>
      <c r="C33" s="349" t="s">
        <v>102</v>
      </c>
      <c r="D33" s="349"/>
      <c r="E33" s="349"/>
      <c r="F33" s="349"/>
      <c r="G33" s="349"/>
      <c r="H33" s="349"/>
      <c r="I33" s="349"/>
      <c r="J33" s="349"/>
      <c r="K33" s="349"/>
      <c r="L33" s="349"/>
      <c r="M33" s="349"/>
      <c r="N33" s="349"/>
      <c r="O33" s="349"/>
      <c r="P33" s="349"/>
      <c r="Q33" s="349"/>
      <c r="R33" s="349"/>
      <c r="S33" s="349"/>
      <c r="T33" s="349"/>
      <c r="U33" s="349"/>
      <c r="V33" s="349"/>
      <c r="W33" s="349"/>
      <c r="X33" s="349"/>
      <c r="Y33" s="349"/>
      <c r="Z33" s="349"/>
      <c r="AA33" s="298"/>
      <c r="AB33" s="298"/>
      <c r="AC33" s="298"/>
      <c r="AD33" s="298"/>
      <c r="AE33" s="298"/>
      <c r="AF33" s="298"/>
      <c r="AG33" s="54"/>
    </row>
    <row r="34" spans="1:33" ht="15">
      <c r="A34" s="42"/>
      <c r="B34" s="53"/>
      <c r="C34" s="65"/>
      <c r="D34" s="72"/>
      <c r="E34" s="65"/>
      <c r="F34" s="65"/>
      <c r="G34" s="65"/>
      <c r="H34" s="65"/>
      <c r="I34" s="65"/>
      <c r="J34" s="65"/>
      <c r="K34" s="65"/>
      <c r="L34" s="65"/>
      <c r="M34" s="65"/>
      <c r="N34" s="65"/>
      <c r="O34" s="65"/>
      <c r="P34" s="65"/>
      <c r="Q34" s="65"/>
      <c r="R34" s="65"/>
      <c r="S34" s="65"/>
      <c r="T34" s="65"/>
      <c r="U34" s="65"/>
      <c r="V34" s="65"/>
      <c r="W34" s="65"/>
      <c r="X34" s="65"/>
      <c r="Y34" s="65"/>
      <c r="Z34" s="65"/>
      <c r="AA34" s="44"/>
      <c r="AB34" s="44"/>
      <c r="AC34" s="44"/>
      <c r="AD34" s="44"/>
      <c r="AE34" s="44"/>
      <c r="AF34" s="44"/>
      <c r="AG34" s="54"/>
    </row>
    <row r="35" spans="1:33" ht="15">
      <c r="A35" s="42"/>
      <c r="B35" s="53"/>
      <c r="C35" s="71"/>
      <c r="D35" s="44" t="s">
        <v>81</v>
      </c>
      <c r="E35" s="71"/>
      <c r="F35" s="71"/>
      <c r="G35" s="71"/>
      <c r="H35" s="71"/>
      <c r="I35" s="71"/>
      <c r="J35" s="71"/>
      <c r="K35" s="71"/>
      <c r="L35" s="71"/>
      <c r="M35" s="71"/>
      <c r="N35" s="71"/>
      <c r="O35" s="71"/>
      <c r="P35" s="71"/>
      <c r="Q35" s="71"/>
      <c r="R35" s="71"/>
      <c r="S35" s="71"/>
      <c r="T35" s="71"/>
      <c r="U35" s="71"/>
      <c r="V35" s="71"/>
      <c r="W35" s="71"/>
      <c r="X35" s="71"/>
      <c r="Y35" s="71"/>
      <c r="Z35" s="71"/>
      <c r="AA35" s="46"/>
      <c r="AB35" s="46"/>
      <c r="AC35" s="46"/>
      <c r="AD35" s="46"/>
      <c r="AE35" s="46"/>
      <c r="AF35" s="46"/>
      <c r="AG35" s="54"/>
    </row>
    <row r="36" spans="1:33" ht="12.75">
      <c r="A36" s="42"/>
      <c r="B36" s="53"/>
      <c r="C36" s="46"/>
      <c r="D36" s="46"/>
      <c r="E36" s="46"/>
      <c r="F36" s="47"/>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54"/>
    </row>
    <row r="37" spans="1:33" ht="14.25">
      <c r="A37" s="42"/>
      <c r="B37" s="53"/>
      <c r="C37" s="46"/>
      <c r="D37" s="339" t="s">
        <v>37</v>
      </c>
      <c r="E37" s="340"/>
      <c r="F37" s="341"/>
      <c r="G37" s="344" t="s">
        <v>36</v>
      </c>
      <c r="H37" s="345"/>
      <c r="I37" s="346" t="s">
        <v>37</v>
      </c>
      <c r="J37" s="347"/>
      <c r="K37" s="348"/>
      <c r="L37" s="66" t="s">
        <v>38</v>
      </c>
      <c r="M37" s="342">
        <v>1000</v>
      </c>
      <c r="N37" s="343"/>
      <c r="O37" s="343"/>
      <c r="P37" s="46"/>
      <c r="Q37" s="46"/>
      <c r="R37" s="49"/>
      <c r="S37" s="339" t="s">
        <v>37</v>
      </c>
      <c r="T37" s="340"/>
      <c r="U37" s="341"/>
      <c r="V37" s="344" t="s">
        <v>36</v>
      </c>
      <c r="W37" s="345"/>
      <c r="X37" s="346" t="s">
        <v>44</v>
      </c>
      <c r="Y37" s="347"/>
      <c r="Z37" s="348"/>
      <c r="AA37" s="66" t="s">
        <v>38</v>
      </c>
      <c r="AB37" s="342">
        <v>3500</v>
      </c>
      <c r="AC37" s="343"/>
      <c r="AD37" s="343"/>
      <c r="AE37" s="46"/>
      <c r="AF37" s="46"/>
      <c r="AG37" s="54"/>
    </row>
    <row r="38" spans="1:33" ht="14.25">
      <c r="A38" s="42"/>
      <c r="B38" s="53"/>
      <c r="C38" s="46"/>
      <c r="D38" s="339" t="s">
        <v>37</v>
      </c>
      <c r="E38" s="340"/>
      <c r="F38" s="341"/>
      <c r="G38" s="344" t="s">
        <v>36</v>
      </c>
      <c r="H38" s="345"/>
      <c r="I38" s="346" t="s">
        <v>39</v>
      </c>
      <c r="J38" s="347"/>
      <c r="K38" s="348"/>
      <c r="L38" s="66" t="s">
        <v>38</v>
      </c>
      <c r="M38" s="342">
        <v>1500</v>
      </c>
      <c r="N38" s="343"/>
      <c r="O38" s="343"/>
      <c r="P38" s="46"/>
      <c r="Q38" s="46"/>
      <c r="R38" s="49"/>
      <c r="S38" s="339" t="s">
        <v>37</v>
      </c>
      <c r="T38" s="340"/>
      <c r="U38" s="341"/>
      <c r="V38" s="344" t="s">
        <v>36</v>
      </c>
      <c r="W38" s="345"/>
      <c r="X38" s="346" t="s">
        <v>54</v>
      </c>
      <c r="Y38" s="347"/>
      <c r="Z38" s="348"/>
      <c r="AA38" s="66" t="s">
        <v>38</v>
      </c>
      <c r="AB38" s="342">
        <v>3500</v>
      </c>
      <c r="AC38" s="343"/>
      <c r="AD38" s="343"/>
      <c r="AE38" s="46"/>
      <c r="AF38" s="46"/>
      <c r="AG38" s="54"/>
    </row>
    <row r="39" spans="1:33" ht="14.25">
      <c r="A39" s="42"/>
      <c r="B39" s="53"/>
      <c r="C39" s="46"/>
      <c r="D39" s="339" t="s">
        <v>37</v>
      </c>
      <c r="E39" s="340"/>
      <c r="F39" s="341"/>
      <c r="G39" s="344" t="s">
        <v>36</v>
      </c>
      <c r="H39" s="345"/>
      <c r="I39" s="346" t="s">
        <v>40</v>
      </c>
      <c r="J39" s="347"/>
      <c r="K39" s="348"/>
      <c r="L39" s="66" t="s">
        <v>38</v>
      </c>
      <c r="M39" s="342">
        <v>1500</v>
      </c>
      <c r="N39" s="343"/>
      <c r="O39" s="343"/>
      <c r="P39" s="46"/>
      <c r="Q39" s="46"/>
      <c r="R39" s="49"/>
      <c r="S39" s="339" t="s">
        <v>37</v>
      </c>
      <c r="T39" s="340"/>
      <c r="U39" s="341"/>
      <c r="V39" s="344" t="s">
        <v>36</v>
      </c>
      <c r="W39" s="345"/>
      <c r="X39" s="346" t="s">
        <v>45</v>
      </c>
      <c r="Y39" s="347"/>
      <c r="Z39" s="348"/>
      <c r="AA39" s="66" t="s">
        <v>38</v>
      </c>
      <c r="AB39" s="342">
        <v>4000</v>
      </c>
      <c r="AC39" s="343"/>
      <c r="AD39" s="343"/>
      <c r="AE39" s="46"/>
      <c r="AF39" s="46"/>
      <c r="AG39" s="54"/>
    </row>
    <row r="40" spans="1:33" ht="14.25">
      <c r="A40" s="42"/>
      <c r="B40" s="53"/>
      <c r="C40" s="46"/>
      <c r="D40" s="339" t="s">
        <v>37</v>
      </c>
      <c r="E40" s="340"/>
      <c r="F40" s="341"/>
      <c r="G40" s="344" t="s">
        <v>36</v>
      </c>
      <c r="H40" s="345"/>
      <c r="I40" s="346" t="s">
        <v>41</v>
      </c>
      <c r="J40" s="347"/>
      <c r="K40" s="348"/>
      <c r="L40" s="66" t="s">
        <v>38</v>
      </c>
      <c r="M40" s="342">
        <v>1500</v>
      </c>
      <c r="N40" s="343"/>
      <c r="O40" s="343"/>
      <c r="P40" s="46"/>
      <c r="Q40" s="46"/>
      <c r="R40" s="49"/>
      <c r="S40" s="339" t="s">
        <v>37</v>
      </c>
      <c r="T40" s="340"/>
      <c r="U40" s="341"/>
      <c r="V40" s="344" t="s">
        <v>36</v>
      </c>
      <c r="W40" s="345"/>
      <c r="X40" s="346" t="s">
        <v>46</v>
      </c>
      <c r="Y40" s="347"/>
      <c r="Z40" s="348"/>
      <c r="AA40" s="66" t="s">
        <v>38</v>
      </c>
      <c r="AB40" s="342">
        <v>8000</v>
      </c>
      <c r="AC40" s="343"/>
      <c r="AD40" s="343"/>
      <c r="AE40" s="46"/>
      <c r="AF40" s="46"/>
      <c r="AG40" s="54"/>
    </row>
    <row r="41" spans="1:33" ht="12.75">
      <c r="A41" s="42"/>
      <c r="B41" s="53"/>
      <c r="C41" s="46"/>
      <c r="D41" s="339" t="s">
        <v>37</v>
      </c>
      <c r="E41" s="340"/>
      <c r="F41" s="341"/>
      <c r="G41" s="344" t="s">
        <v>36</v>
      </c>
      <c r="H41" s="345"/>
      <c r="I41" s="346" t="s">
        <v>42</v>
      </c>
      <c r="J41" s="347"/>
      <c r="K41" s="348"/>
      <c r="L41" s="66" t="s">
        <v>38</v>
      </c>
      <c r="M41" s="342">
        <v>2500</v>
      </c>
      <c r="N41" s="343"/>
      <c r="O41" s="343"/>
      <c r="P41" s="46"/>
      <c r="Q41" s="46"/>
      <c r="R41" s="46"/>
      <c r="S41" s="339" t="s">
        <v>37</v>
      </c>
      <c r="T41" s="340"/>
      <c r="U41" s="341"/>
      <c r="V41" s="344" t="s">
        <v>36</v>
      </c>
      <c r="W41" s="345"/>
      <c r="X41" s="346" t="s">
        <v>47</v>
      </c>
      <c r="Y41" s="347"/>
      <c r="Z41" s="348"/>
      <c r="AA41" s="66" t="s">
        <v>38</v>
      </c>
      <c r="AB41" s="342">
        <v>10000</v>
      </c>
      <c r="AC41" s="343"/>
      <c r="AD41" s="343"/>
      <c r="AE41" s="46"/>
      <c r="AF41" s="46"/>
      <c r="AG41" s="54"/>
    </row>
    <row r="42" spans="1:33" ht="12.75">
      <c r="A42" s="42"/>
      <c r="B42" s="53"/>
      <c r="C42" s="46"/>
      <c r="D42" s="339" t="s">
        <v>37</v>
      </c>
      <c r="E42" s="340"/>
      <c r="F42" s="341"/>
      <c r="G42" s="344" t="s">
        <v>36</v>
      </c>
      <c r="H42" s="345"/>
      <c r="I42" s="346" t="s">
        <v>52</v>
      </c>
      <c r="J42" s="347"/>
      <c r="K42" s="348"/>
      <c r="L42" s="66" t="s">
        <v>38</v>
      </c>
      <c r="M42" s="342">
        <v>2500</v>
      </c>
      <c r="N42" s="343"/>
      <c r="O42" s="343"/>
      <c r="P42" s="46"/>
      <c r="Q42" s="46"/>
      <c r="R42" s="46"/>
      <c r="S42" s="339" t="s">
        <v>37</v>
      </c>
      <c r="T42" s="340"/>
      <c r="U42" s="341"/>
      <c r="V42" s="344" t="s">
        <v>36</v>
      </c>
      <c r="W42" s="345"/>
      <c r="X42" s="346" t="s">
        <v>48</v>
      </c>
      <c r="Y42" s="347"/>
      <c r="Z42" s="348"/>
      <c r="AA42" s="66" t="s">
        <v>38</v>
      </c>
      <c r="AB42" s="342">
        <v>10000</v>
      </c>
      <c r="AC42" s="343"/>
      <c r="AD42" s="343"/>
      <c r="AE42" s="46"/>
      <c r="AF42" s="46"/>
      <c r="AG42" s="54"/>
    </row>
    <row r="43" spans="1:33" ht="12.75">
      <c r="A43" s="42"/>
      <c r="B43" s="53"/>
      <c r="C43" s="46"/>
      <c r="D43" s="339" t="s">
        <v>37</v>
      </c>
      <c r="E43" s="340"/>
      <c r="F43" s="341"/>
      <c r="G43" s="344" t="s">
        <v>36</v>
      </c>
      <c r="H43" s="345"/>
      <c r="I43" s="346" t="s">
        <v>53</v>
      </c>
      <c r="J43" s="347"/>
      <c r="K43" s="348"/>
      <c r="L43" s="66" t="s">
        <v>38</v>
      </c>
      <c r="M43" s="342">
        <v>2500</v>
      </c>
      <c r="N43" s="343"/>
      <c r="O43" s="343"/>
      <c r="P43" s="46"/>
      <c r="Q43" s="46"/>
      <c r="R43" s="46"/>
      <c r="S43" s="354" t="s">
        <v>50</v>
      </c>
      <c r="T43" s="355"/>
      <c r="U43" s="355"/>
      <c r="V43" s="355"/>
      <c r="W43" s="355"/>
      <c r="X43" s="355"/>
      <c r="Y43" s="355"/>
      <c r="Z43" s="356"/>
      <c r="AA43" s="66" t="s">
        <v>38</v>
      </c>
      <c r="AB43" s="342">
        <v>0</v>
      </c>
      <c r="AC43" s="343"/>
      <c r="AD43" s="343"/>
      <c r="AE43" s="46"/>
      <c r="AF43" s="46"/>
      <c r="AG43" s="54"/>
    </row>
    <row r="44" spans="1:33" ht="12.75">
      <c r="A44" s="42"/>
      <c r="B44" s="53"/>
      <c r="C44" s="46"/>
      <c r="D44" s="339" t="s">
        <v>37</v>
      </c>
      <c r="E44" s="340"/>
      <c r="F44" s="341"/>
      <c r="G44" s="344" t="s">
        <v>36</v>
      </c>
      <c r="H44" s="345"/>
      <c r="I44" s="346" t="s">
        <v>43</v>
      </c>
      <c r="J44" s="347"/>
      <c r="K44" s="348"/>
      <c r="L44" s="66" t="s">
        <v>38</v>
      </c>
      <c r="M44" s="342">
        <v>3500</v>
      </c>
      <c r="N44" s="343"/>
      <c r="O44" s="343"/>
      <c r="P44" s="46"/>
      <c r="Q44" s="46"/>
      <c r="R44" s="46"/>
      <c r="S44" s="346" t="s">
        <v>51</v>
      </c>
      <c r="T44" s="358"/>
      <c r="U44" s="358"/>
      <c r="V44" s="358"/>
      <c r="W44" s="358"/>
      <c r="X44" s="358"/>
      <c r="Y44" s="358"/>
      <c r="Z44" s="348"/>
      <c r="AA44" s="66" t="s">
        <v>38</v>
      </c>
      <c r="AB44" s="342">
        <v>1000</v>
      </c>
      <c r="AC44" s="343"/>
      <c r="AD44" s="343"/>
      <c r="AE44" s="46"/>
      <c r="AF44" s="46"/>
      <c r="AG44" s="54"/>
    </row>
    <row r="45" spans="1:33" ht="12.75">
      <c r="A45" s="42"/>
      <c r="B45" s="53"/>
      <c r="C45" s="46"/>
      <c r="D45" s="46"/>
      <c r="E45" s="46"/>
      <c r="F45" s="47"/>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54"/>
    </row>
    <row r="46" spans="1:33" ht="12.75">
      <c r="A46" s="42"/>
      <c r="B46" s="53"/>
      <c r="C46" s="46"/>
      <c r="D46" s="46" t="s">
        <v>57</v>
      </c>
      <c r="E46" s="46"/>
      <c r="F46" s="47"/>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54"/>
    </row>
    <row r="47" spans="1:33" ht="12.75">
      <c r="A47" s="42"/>
      <c r="B47" s="53"/>
      <c r="C47" s="46"/>
      <c r="D47" s="46" t="s">
        <v>80</v>
      </c>
      <c r="E47" s="46"/>
      <c r="F47" s="47"/>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54"/>
    </row>
    <row r="48" spans="1:33" ht="12.75">
      <c r="A48" s="42"/>
      <c r="B48" s="53"/>
      <c r="C48" s="46"/>
      <c r="D48" s="46" t="s">
        <v>56</v>
      </c>
      <c r="E48" s="46"/>
      <c r="F48" s="47"/>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54"/>
    </row>
    <row r="49" spans="1:33" ht="12.75">
      <c r="A49" s="42"/>
      <c r="B49" s="53"/>
      <c r="C49" s="46"/>
      <c r="D49" s="46"/>
      <c r="E49" s="46"/>
      <c r="F49" s="47"/>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54"/>
    </row>
    <row r="50" spans="1:33" ht="12.75">
      <c r="A50" s="42"/>
      <c r="B50" s="53"/>
      <c r="C50" s="46"/>
      <c r="D50" s="46" t="s">
        <v>82</v>
      </c>
      <c r="E50" s="46"/>
      <c r="F50" s="47"/>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54"/>
    </row>
    <row r="51" spans="1:33" ht="12.75">
      <c r="A51" s="42"/>
      <c r="B51" s="56"/>
      <c r="C51" s="57"/>
      <c r="D51" s="57"/>
      <c r="E51" s="57"/>
      <c r="F51" s="57"/>
      <c r="G51" s="57"/>
      <c r="H51" s="57" t="s">
        <v>83</v>
      </c>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8"/>
    </row>
    <row r="52" spans="1:33" ht="12.75">
      <c r="A52" s="42"/>
      <c r="B52" s="53"/>
      <c r="C52" s="44"/>
      <c r="D52" s="44"/>
      <c r="E52" s="44"/>
      <c r="F52" s="45"/>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54"/>
    </row>
    <row r="53" spans="1:33" ht="15">
      <c r="A53" s="42"/>
      <c r="B53" s="53"/>
      <c r="C53" s="349" t="s">
        <v>35</v>
      </c>
      <c r="D53" s="349"/>
      <c r="E53" s="349"/>
      <c r="F53" s="349"/>
      <c r="G53" s="349"/>
      <c r="H53" s="349"/>
      <c r="I53" s="349"/>
      <c r="J53" s="349"/>
      <c r="K53" s="349"/>
      <c r="L53" s="349"/>
      <c r="M53" s="349"/>
      <c r="N53" s="349"/>
      <c r="O53" s="349"/>
      <c r="P53" s="349"/>
      <c r="Q53" s="349"/>
      <c r="R53" s="349"/>
      <c r="S53" s="349"/>
      <c r="T53" s="349"/>
      <c r="U53" s="349"/>
      <c r="V53" s="349"/>
      <c r="W53" s="349"/>
      <c r="X53" s="349"/>
      <c r="Y53" s="349"/>
      <c r="Z53" s="349"/>
      <c r="AA53" s="44"/>
      <c r="AB53" s="44"/>
      <c r="AC53" s="44"/>
      <c r="AD53" s="44"/>
      <c r="AE53" s="44"/>
      <c r="AF53" s="44"/>
      <c r="AG53" s="54"/>
    </row>
    <row r="54" spans="1:33" ht="14.25">
      <c r="A54" s="42"/>
      <c r="B54" s="53"/>
      <c r="C54" s="46"/>
      <c r="D54" s="46" t="s">
        <v>256</v>
      </c>
      <c r="E54" s="46"/>
      <c r="F54" s="47"/>
      <c r="G54" s="46"/>
      <c r="H54" s="46"/>
      <c r="I54" s="46"/>
      <c r="J54" s="46"/>
      <c r="K54" s="46"/>
      <c r="L54" s="46"/>
      <c r="M54" s="46" t="s">
        <v>27</v>
      </c>
      <c r="N54" s="46"/>
      <c r="O54" s="46"/>
      <c r="P54" s="46"/>
      <c r="Q54" s="46"/>
      <c r="R54" s="49" t="s">
        <v>255</v>
      </c>
      <c r="S54" s="46"/>
      <c r="T54" s="46"/>
      <c r="U54" s="46"/>
      <c r="V54" s="46"/>
      <c r="W54" s="46"/>
      <c r="X54" s="46"/>
      <c r="Y54" s="46"/>
      <c r="Z54" s="46"/>
      <c r="AA54" s="46"/>
      <c r="AB54" s="46"/>
      <c r="AC54" s="46"/>
      <c r="AD54" s="46"/>
      <c r="AE54" s="46"/>
      <c r="AF54" s="46"/>
      <c r="AG54" s="54"/>
    </row>
    <row r="55" spans="1:33" ht="14.25">
      <c r="A55" s="42"/>
      <c r="B55" s="53"/>
      <c r="C55" s="46"/>
      <c r="D55" s="46" t="s">
        <v>28</v>
      </c>
      <c r="E55" s="46"/>
      <c r="F55" s="47"/>
      <c r="G55" s="46"/>
      <c r="H55" s="46"/>
      <c r="I55" s="46"/>
      <c r="J55" s="46"/>
      <c r="K55" s="46"/>
      <c r="L55" s="46"/>
      <c r="M55" s="46" t="s">
        <v>29</v>
      </c>
      <c r="N55" s="46"/>
      <c r="O55" s="46"/>
      <c r="P55" s="46"/>
      <c r="Q55" s="46"/>
      <c r="R55" s="49" t="s">
        <v>30</v>
      </c>
      <c r="S55" s="46"/>
      <c r="T55" s="46"/>
      <c r="U55" s="46"/>
      <c r="V55" s="46"/>
      <c r="W55" s="46"/>
      <c r="X55" s="46"/>
      <c r="Y55" s="46"/>
      <c r="Z55" s="46"/>
      <c r="AA55" s="46"/>
      <c r="AB55" s="46"/>
      <c r="AC55" s="46"/>
      <c r="AD55" s="46"/>
      <c r="AE55" s="46"/>
      <c r="AF55" s="46"/>
      <c r="AG55" s="54"/>
    </row>
    <row r="56" spans="1:33" ht="12.75">
      <c r="A56" s="42"/>
      <c r="B56" s="53"/>
      <c r="C56" s="46"/>
      <c r="D56" s="46"/>
      <c r="E56" s="46"/>
      <c r="F56" s="47"/>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54"/>
    </row>
    <row r="57" spans="1:33" ht="12.75">
      <c r="A57" s="42"/>
      <c r="B57" s="53"/>
      <c r="C57" s="44"/>
      <c r="D57" s="44"/>
      <c r="E57" s="44"/>
      <c r="F57" s="45"/>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54"/>
    </row>
    <row r="58" spans="1:33" ht="12.75">
      <c r="A58" s="42"/>
      <c r="B58" s="56"/>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8"/>
    </row>
  </sheetData>
  <sheetProtection/>
  <mergeCells count="71">
    <mergeCell ref="C25:AF25"/>
    <mergeCell ref="AB44:AD44"/>
    <mergeCell ref="S44:Z44"/>
    <mergeCell ref="AB43:AD43"/>
    <mergeCell ref="AB38:AD38"/>
    <mergeCell ref="V42:W42"/>
    <mergeCell ref="X42:Z42"/>
    <mergeCell ref="S43:Z43"/>
    <mergeCell ref="D44:F44"/>
    <mergeCell ref="G44:H44"/>
    <mergeCell ref="I44:K44"/>
    <mergeCell ref="M44:O44"/>
    <mergeCell ref="D43:F43"/>
    <mergeCell ref="G43:H43"/>
    <mergeCell ref="I43:K43"/>
    <mergeCell ref="M43:O43"/>
    <mergeCell ref="D42:F42"/>
    <mergeCell ref="G42:H42"/>
    <mergeCell ref="I42:K42"/>
    <mergeCell ref="M42:O42"/>
    <mergeCell ref="D41:F41"/>
    <mergeCell ref="G41:H41"/>
    <mergeCell ref="I41:K41"/>
    <mergeCell ref="M41:O41"/>
    <mergeCell ref="D40:F40"/>
    <mergeCell ref="G40:H40"/>
    <mergeCell ref="I40:K40"/>
    <mergeCell ref="M40:O40"/>
    <mergeCell ref="G38:H38"/>
    <mergeCell ref="I38:K38"/>
    <mergeCell ref="M38:O38"/>
    <mergeCell ref="D39:F39"/>
    <mergeCell ref="G39:H39"/>
    <mergeCell ref="I39:K39"/>
    <mergeCell ref="M39:O39"/>
    <mergeCell ref="D22:AF22"/>
    <mergeCell ref="C21:Z21"/>
    <mergeCell ref="C3:Z3"/>
    <mergeCell ref="C4:Z4"/>
    <mergeCell ref="C5:Z5"/>
    <mergeCell ref="C6:AA6"/>
    <mergeCell ref="C9:Z9"/>
    <mergeCell ref="C15:AF15"/>
    <mergeCell ref="C33:AF33"/>
    <mergeCell ref="C53:Z53"/>
    <mergeCell ref="V37:W37"/>
    <mergeCell ref="V40:W40"/>
    <mergeCell ref="S39:U39"/>
    <mergeCell ref="V39:W39"/>
    <mergeCell ref="X39:Z39"/>
    <mergeCell ref="D37:F37"/>
    <mergeCell ref="D38:F38"/>
    <mergeCell ref="G37:H37"/>
    <mergeCell ref="I37:K37"/>
    <mergeCell ref="M37:O37"/>
    <mergeCell ref="AB39:AD39"/>
    <mergeCell ref="S37:U37"/>
    <mergeCell ref="X37:Z37"/>
    <mergeCell ref="AB37:AD37"/>
    <mergeCell ref="S38:U38"/>
    <mergeCell ref="V38:W38"/>
    <mergeCell ref="X38:Z38"/>
    <mergeCell ref="S42:U42"/>
    <mergeCell ref="AB40:AD40"/>
    <mergeCell ref="S41:U41"/>
    <mergeCell ref="V41:W41"/>
    <mergeCell ref="X41:Z41"/>
    <mergeCell ref="AB41:AD41"/>
    <mergeCell ref="AB42:AD42"/>
    <mergeCell ref="S40:U40"/>
    <mergeCell ref="X40:Z40"/>
  </mergeCells>
  <hyperlinks>
    <hyperlink ref="R55" r:id="rId1" display="konchan@usiwakamaru.or.jp"/>
    <hyperlink ref="R54" r:id="rId2" display="giringi-office@giringi.jp"/>
  </hyperlinks>
  <printOptions horizontalCentered="1"/>
  <pageMargins left="0.75" right="0.75" top="0.5" bottom="0.5" header="0.5" footer="0.5"/>
  <pageSetup horizontalDpi="600" verticalDpi="600" orientation="portrait" paperSize="9" scale="85" r:id="rId4"/>
  <drawing r:id="rId3"/>
</worksheet>
</file>

<file path=xl/worksheets/sheet5.xml><?xml version="1.0" encoding="utf-8"?>
<worksheet xmlns="http://schemas.openxmlformats.org/spreadsheetml/2006/main" xmlns:r="http://schemas.openxmlformats.org/officeDocument/2006/relationships">
  <sheetPr>
    <tabColor indexed="10"/>
  </sheetPr>
  <dimension ref="A1:Q65"/>
  <sheetViews>
    <sheetView showGridLines="0"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7"/>
      <c r="G1" s="122"/>
      <c r="H1" s="122"/>
      <c r="I1" s="286" t="s">
        <v>21</v>
      </c>
      <c r="J1" s="287"/>
      <c r="K1" s="40" t="s">
        <v>33</v>
      </c>
    </row>
    <row r="2" spans="7:11" ht="63.75" customHeight="1">
      <c r="G2" s="83"/>
      <c r="H2" s="83"/>
      <c r="I2" s="288"/>
      <c r="J2" s="289"/>
      <c r="K2" s="38"/>
    </row>
    <row r="3" spans="2:11" ht="15" customHeight="1">
      <c r="B3" s="23"/>
      <c r="C3" s="25"/>
      <c r="D3" s="25"/>
      <c r="E3" s="25"/>
      <c r="F3" s="25"/>
      <c r="G3" s="39"/>
      <c r="H3" s="39"/>
      <c r="I3" s="290"/>
      <c r="J3" s="291"/>
      <c r="K3" s="123">
        <v>41731</v>
      </c>
    </row>
    <row r="4" spans="2:11" ht="15" customHeight="1">
      <c r="B4" s="23"/>
      <c r="C4" s="25"/>
      <c r="D4" s="25"/>
      <c r="E4" s="25"/>
      <c r="F4" s="25"/>
      <c r="G4" s="39"/>
      <c r="H4" s="39"/>
      <c r="I4" s="39"/>
      <c r="J4" s="39"/>
      <c r="K4" s="39"/>
    </row>
    <row r="5" spans="2:11" ht="15.75" customHeight="1">
      <c r="B5" s="334"/>
      <c r="C5" s="335"/>
      <c r="D5" s="111"/>
      <c r="E5" s="111"/>
      <c r="F5" s="111"/>
      <c r="J5" s="17" t="str">
        <f>+'予算書'!J5</f>
        <v>平成26年度</v>
      </c>
      <c r="K5" s="21" t="str">
        <f>+'予算書'!K5</f>
        <v>学術部発44号</v>
      </c>
    </row>
    <row r="6" spans="2:11" ht="15">
      <c r="B6" s="299" t="str">
        <f>+'予算書'!B6</f>
        <v>臨床生理</v>
      </c>
      <c r="C6" s="297" t="s">
        <v>169</v>
      </c>
      <c r="D6" s="297"/>
      <c r="E6" s="297"/>
      <c r="F6" s="297"/>
      <c r="G6" s="308"/>
      <c r="H6" s="109"/>
      <c r="I6" s="109"/>
      <c r="J6" s="16" t="s">
        <v>31</v>
      </c>
      <c r="K6" s="139">
        <v>41730</v>
      </c>
    </row>
    <row r="7" spans="2:11" ht="13.5" customHeight="1">
      <c r="B7" s="283"/>
      <c r="C7" s="300"/>
      <c r="D7" s="300"/>
      <c r="E7" s="300"/>
      <c r="F7" s="300"/>
      <c r="G7" s="300"/>
      <c r="H7" s="110"/>
      <c r="I7" s="110"/>
      <c r="J7" s="302" t="str">
        <f>+'予算書'!J7</f>
        <v>(一社)岐阜県臨床検査技師会</v>
      </c>
      <c r="K7" s="303"/>
    </row>
    <row r="8" spans="2:11" ht="13.5" customHeight="1">
      <c r="B8" s="24"/>
      <c r="C8" s="24"/>
      <c r="D8" s="24"/>
      <c r="E8" s="24"/>
      <c r="F8" s="24"/>
      <c r="G8" s="18"/>
      <c r="H8" s="18"/>
      <c r="I8" s="18"/>
      <c r="J8" s="20" t="str">
        <f>+'予算書'!J8</f>
        <v>会長</v>
      </c>
      <c r="K8" s="21" t="str">
        <f>+'予算書'!K8</f>
        <v>兼子　徹</v>
      </c>
    </row>
    <row r="9" spans="2:11" s="2" customFormat="1" ht="13.5" customHeight="1">
      <c r="B9" s="24"/>
      <c r="C9" s="24"/>
      <c r="D9" s="24"/>
      <c r="E9" s="24"/>
      <c r="F9" s="24"/>
      <c r="G9" s="19"/>
      <c r="H9" s="19"/>
      <c r="I9" s="19"/>
      <c r="J9" s="20" t="str">
        <f>+'予算書'!J9</f>
        <v>学術部総括</v>
      </c>
      <c r="K9" s="21" t="str">
        <f>+'予算書'!K9</f>
        <v>浅野　敦</v>
      </c>
    </row>
    <row r="10" spans="2:11" s="2" customFormat="1" ht="13.5" customHeight="1">
      <c r="B10" s="12"/>
      <c r="C10" s="12"/>
      <c r="D10" s="12"/>
      <c r="E10" s="12"/>
      <c r="F10" s="12"/>
      <c r="G10" s="304" t="str">
        <f>+'予算書'!G10</f>
        <v>臨床生理部門長</v>
      </c>
      <c r="H10" s="304"/>
      <c r="I10" s="304"/>
      <c r="J10" s="294"/>
      <c r="K10" s="21" t="str">
        <f>+'予算書'!K10</f>
        <v>野久　謙</v>
      </c>
    </row>
    <row r="11" spans="2:11" s="2" customFormat="1" ht="13.5" customHeight="1">
      <c r="B11" s="41" t="s">
        <v>6</v>
      </c>
      <c r="C11" s="295" t="str">
        <f>+'予算書'!C11</f>
        <v>平成27年　3月21日（土）　13：50 ～ 16：30</v>
      </c>
      <c r="D11" s="295"/>
      <c r="E11" s="295"/>
      <c r="F11" s="295"/>
      <c r="G11" s="298"/>
      <c r="H11" s="298"/>
      <c r="I11" s="298"/>
      <c r="J11" s="298"/>
      <c r="K11" s="298"/>
    </row>
    <row r="12" spans="2:11" s="2" customFormat="1" ht="13.5" customHeight="1">
      <c r="B12" s="41" t="s">
        <v>7</v>
      </c>
      <c r="C12" s="295" t="str">
        <f>+'予算書'!C12</f>
        <v>東海中央病院　３階大会議室</v>
      </c>
      <c r="D12" s="295"/>
      <c r="E12" s="295"/>
      <c r="F12" s="295"/>
      <c r="G12" s="296"/>
      <c r="H12" s="296"/>
      <c r="I12" s="296"/>
      <c r="J12" s="298"/>
      <c r="K12" s="298"/>
    </row>
    <row r="13" spans="2:11" s="2" customFormat="1" ht="13.5" customHeight="1">
      <c r="B13" s="41" t="s">
        <v>8</v>
      </c>
      <c r="C13" s="338"/>
      <c r="D13" s="338"/>
      <c r="E13" s="338"/>
      <c r="F13" s="338"/>
      <c r="G13" s="296"/>
      <c r="H13" s="296"/>
      <c r="I13" s="296"/>
      <c r="J13" s="296"/>
      <c r="K13" s="296"/>
    </row>
    <row r="14" spans="2:11" s="2" customFormat="1" ht="13.5" customHeight="1">
      <c r="B14" s="13"/>
      <c r="C14" s="295"/>
      <c r="D14" s="295"/>
      <c r="E14" s="295"/>
      <c r="F14" s="295"/>
      <c r="G14" s="296"/>
      <c r="H14" s="296"/>
      <c r="I14" s="296"/>
      <c r="J14" s="296"/>
      <c r="K14" s="296"/>
    </row>
    <row r="15" spans="2:11" s="2" customFormat="1" ht="13.5" customHeight="1">
      <c r="B15" s="13"/>
      <c r="C15" s="295"/>
      <c r="D15" s="295"/>
      <c r="E15" s="295"/>
      <c r="F15" s="295"/>
      <c r="G15" s="296"/>
      <c r="H15" s="296"/>
      <c r="I15" s="296"/>
      <c r="J15" s="296"/>
      <c r="K15" s="296"/>
    </row>
    <row r="16" spans="2:11" s="2" customFormat="1" ht="13.5" customHeight="1">
      <c r="B16" s="13"/>
      <c r="C16" s="295"/>
      <c r="D16" s="295"/>
      <c r="E16" s="295"/>
      <c r="F16" s="295"/>
      <c r="G16" s="296"/>
      <c r="H16" s="296"/>
      <c r="I16" s="296"/>
      <c r="J16" s="296"/>
      <c r="K16" s="296"/>
    </row>
    <row r="17" spans="2:11" s="2" customFormat="1" ht="13.5" customHeight="1">
      <c r="B17" s="13"/>
      <c r="C17" s="295" t="str">
        <f>+'予算書'!C17</f>
        <v> </v>
      </c>
      <c r="D17" s="295"/>
      <c r="E17" s="295"/>
      <c r="F17" s="295"/>
      <c r="G17" s="296"/>
      <c r="H17" s="296"/>
      <c r="I17" s="296"/>
      <c r="J17" s="296"/>
      <c r="K17" s="296"/>
    </row>
    <row r="18" spans="2:11" s="2" customFormat="1" ht="13.5" customHeight="1">
      <c r="B18" s="31"/>
      <c r="C18" s="32"/>
      <c r="D18" s="32"/>
      <c r="E18" s="32"/>
      <c r="F18" s="32"/>
      <c r="G18" s="32"/>
      <c r="H18" s="32"/>
      <c r="I18" s="32"/>
      <c r="J18" s="32"/>
      <c r="K18" s="32"/>
    </row>
    <row r="19" spans="2:17" ht="15" customHeight="1">
      <c r="B19" s="26" t="s">
        <v>156</v>
      </c>
      <c r="C19" s="331" t="s">
        <v>167</v>
      </c>
      <c r="D19" s="331"/>
      <c r="E19" s="331"/>
      <c r="F19" s="331"/>
      <c r="G19" s="332"/>
      <c r="H19" s="332"/>
      <c r="I19" s="332"/>
      <c r="J19" s="301"/>
      <c r="K19" s="27" t="s">
        <v>11</v>
      </c>
      <c r="M19" s="2"/>
      <c r="N19" s="2"/>
      <c r="O19" s="2"/>
      <c r="P19" s="2"/>
      <c r="Q19" s="2"/>
    </row>
    <row r="20" spans="2:17" ht="15" customHeight="1">
      <c r="B20" s="28" t="s">
        <v>157</v>
      </c>
      <c r="C20" s="315"/>
      <c r="D20" s="316"/>
      <c r="E20" s="316"/>
      <c r="F20" s="316"/>
      <c r="G20" s="317"/>
      <c r="H20" s="317"/>
      <c r="I20" s="317"/>
      <c r="J20" s="336"/>
      <c r="K20" s="29"/>
      <c r="M20" s="2"/>
      <c r="N20" s="2"/>
      <c r="O20" s="2"/>
      <c r="P20" s="2"/>
      <c r="Q20" s="2"/>
    </row>
    <row r="21" spans="2:17" ht="15" customHeight="1">
      <c r="B21" s="63" t="s">
        <v>158</v>
      </c>
      <c r="C21" s="319"/>
      <c r="D21" s="320"/>
      <c r="E21" s="320"/>
      <c r="F21" s="320"/>
      <c r="G21" s="320"/>
      <c r="H21" s="320"/>
      <c r="I21" s="320"/>
      <c r="J21" s="324"/>
      <c r="K21" s="29"/>
      <c r="M21" s="2"/>
      <c r="N21" s="2"/>
      <c r="O21" s="2"/>
      <c r="P21" s="2"/>
      <c r="Q21" s="2"/>
    </row>
    <row r="22" spans="2:17" ht="15" customHeight="1">
      <c r="B22" s="28" t="s">
        <v>159</v>
      </c>
      <c r="C22" s="315"/>
      <c r="D22" s="316"/>
      <c r="E22" s="316"/>
      <c r="F22" s="316"/>
      <c r="G22" s="317"/>
      <c r="H22" s="317"/>
      <c r="I22" s="317"/>
      <c r="J22" s="336"/>
      <c r="K22" s="29"/>
      <c r="M22" s="2"/>
      <c r="N22" s="2"/>
      <c r="O22" s="2"/>
      <c r="P22" s="2"/>
      <c r="Q22" s="2"/>
    </row>
    <row r="23" spans="2:17" ht="15" customHeight="1">
      <c r="B23" s="63" t="s">
        <v>160</v>
      </c>
      <c r="C23" s="319"/>
      <c r="D23" s="320"/>
      <c r="E23" s="320"/>
      <c r="F23" s="320"/>
      <c r="G23" s="320"/>
      <c r="H23" s="320"/>
      <c r="I23" s="320"/>
      <c r="J23" s="324"/>
      <c r="K23" s="64"/>
      <c r="M23" s="2"/>
      <c r="N23" s="2"/>
      <c r="O23" s="2"/>
      <c r="P23" s="2"/>
      <c r="Q23" s="2"/>
    </row>
    <row r="24" spans="2:17" ht="15" customHeight="1">
      <c r="B24" s="28" t="s">
        <v>161</v>
      </c>
      <c r="C24" s="315"/>
      <c r="D24" s="316"/>
      <c r="E24" s="316"/>
      <c r="F24" s="316"/>
      <c r="G24" s="317"/>
      <c r="H24" s="317"/>
      <c r="I24" s="317"/>
      <c r="J24" s="336"/>
      <c r="K24" s="64"/>
      <c r="M24" s="2"/>
      <c r="N24" s="2"/>
      <c r="O24" s="2"/>
      <c r="P24" s="2"/>
      <c r="Q24" s="2"/>
    </row>
    <row r="25" spans="2:17" ht="15" customHeight="1">
      <c r="B25" s="63" t="s">
        <v>162</v>
      </c>
      <c r="C25" s="319"/>
      <c r="D25" s="320"/>
      <c r="E25" s="320"/>
      <c r="F25" s="320"/>
      <c r="G25" s="320"/>
      <c r="H25" s="320"/>
      <c r="I25" s="320"/>
      <c r="J25" s="324"/>
      <c r="K25" s="64"/>
      <c r="M25" s="212" t="s">
        <v>177</v>
      </c>
      <c r="N25" s="2"/>
      <c r="O25" s="2"/>
      <c r="P25" s="2"/>
      <c r="Q25" s="2"/>
    </row>
    <row r="26" spans="2:17" ht="15" customHeight="1">
      <c r="B26" s="28" t="s">
        <v>163</v>
      </c>
      <c r="C26" s="315"/>
      <c r="D26" s="316"/>
      <c r="E26" s="316"/>
      <c r="F26" s="316"/>
      <c r="G26" s="317"/>
      <c r="H26" s="317"/>
      <c r="I26" s="317"/>
      <c r="J26" s="336"/>
      <c r="K26" s="64"/>
      <c r="M26" s="211" t="s">
        <v>223</v>
      </c>
      <c r="N26" s="2"/>
      <c r="O26" s="2"/>
      <c r="P26" s="2"/>
      <c r="Q26" s="2"/>
    </row>
    <row r="27" spans="2:17" ht="15" customHeight="1">
      <c r="B27" s="63" t="s">
        <v>226</v>
      </c>
      <c r="C27" s="319"/>
      <c r="D27" s="320"/>
      <c r="E27" s="320"/>
      <c r="F27" s="320"/>
      <c r="G27" s="320"/>
      <c r="H27" s="320"/>
      <c r="I27" s="320"/>
      <c r="J27" s="324"/>
      <c r="K27" s="64"/>
      <c r="M27" s="210" t="s">
        <v>176</v>
      </c>
      <c r="N27" s="2"/>
      <c r="O27" s="2"/>
      <c r="P27" s="2"/>
      <c r="Q27" s="2"/>
    </row>
    <row r="28" spans="2:17" ht="15" customHeight="1">
      <c r="B28" s="271"/>
      <c r="C28" s="36"/>
      <c r="D28" s="36"/>
      <c r="E28" s="36"/>
      <c r="F28" s="36"/>
      <c r="G28" s="36"/>
      <c r="H28" s="36"/>
      <c r="I28" s="36"/>
      <c r="J28" s="15" t="s">
        <v>2</v>
      </c>
      <c r="K28" s="190">
        <f>SUM(K20:K27)</f>
        <v>0</v>
      </c>
      <c r="M28" s="272" t="s">
        <v>231</v>
      </c>
      <c r="N28" s="2"/>
      <c r="O28" s="2"/>
      <c r="P28" s="2"/>
      <c r="Q28" s="2"/>
    </row>
    <row r="29" spans="2:17" ht="15" customHeight="1">
      <c r="B29" s="203" t="s">
        <v>164</v>
      </c>
      <c r="C29" s="191"/>
      <c r="D29" s="191"/>
      <c r="E29" s="191"/>
      <c r="F29" s="191"/>
      <c r="G29" s="192"/>
      <c r="H29" s="192"/>
      <c r="I29" s="192"/>
      <c r="J29" s="193"/>
      <c r="K29" s="194"/>
      <c r="M29" s="2"/>
      <c r="N29" s="2"/>
      <c r="O29" s="2"/>
      <c r="P29" s="2"/>
      <c r="Q29" s="2"/>
    </row>
    <row r="30" spans="2:11" ht="15.75" customHeight="1">
      <c r="B30" s="195"/>
      <c r="C30" s="8"/>
      <c r="D30" s="8"/>
      <c r="E30" s="8"/>
      <c r="F30" s="8"/>
      <c r="G30" s="9"/>
      <c r="H30" s="9"/>
      <c r="I30" s="9"/>
      <c r="J30" s="9"/>
      <c r="K30" s="196"/>
    </row>
    <row r="31" spans="2:11" ht="15.75" customHeight="1">
      <c r="B31" s="197"/>
      <c r="C31" s="83"/>
      <c r="D31" s="83"/>
      <c r="E31" s="83"/>
      <c r="F31" s="83"/>
      <c r="G31" s="83"/>
      <c r="H31" s="83"/>
      <c r="I31" s="83"/>
      <c r="J31" s="83"/>
      <c r="K31" s="198"/>
    </row>
    <row r="32" spans="2:11" ht="15.75" customHeight="1">
      <c r="B32" s="199"/>
      <c r="C32" s="200"/>
      <c r="D32" s="200"/>
      <c r="E32" s="200"/>
      <c r="F32" s="200"/>
      <c r="G32" s="200"/>
      <c r="H32" s="200"/>
      <c r="I32" s="200"/>
      <c r="J32" s="200"/>
      <c r="K32" s="201"/>
    </row>
    <row r="33" ht="11.25" customHeight="1"/>
    <row r="34" ht="15">
      <c r="B34" s="10"/>
    </row>
    <row r="35" spans="2:11" ht="15" customHeight="1">
      <c r="B35" s="26" t="s">
        <v>165</v>
      </c>
      <c r="C35" s="331" t="s">
        <v>168</v>
      </c>
      <c r="D35" s="331"/>
      <c r="E35" s="331"/>
      <c r="F35" s="331"/>
      <c r="G35" s="332"/>
      <c r="H35" s="332"/>
      <c r="I35" s="332"/>
      <c r="J35" s="301"/>
      <c r="K35" s="27" t="s">
        <v>11</v>
      </c>
    </row>
    <row r="36" spans="2:11" ht="15" customHeight="1">
      <c r="B36" s="28" t="s">
        <v>157</v>
      </c>
      <c r="C36" s="315"/>
      <c r="D36" s="316"/>
      <c r="E36" s="316"/>
      <c r="F36" s="316"/>
      <c r="G36" s="317"/>
      <c r="H36" s="317"/>
      <c r="I36" s="317"/>
      <c r="J36" s="336"/>
      <c r="K36" s="29"/>
    </row>
    <row r="37" spans="2:11" ht="15" customHeight="1">
      <c r="B37" s="63" t="s">
        <v>158</v>
      </c>
      <c r="C37" s="319"/>
      <c r="D37" s="320"/>
      <c r="E37" s="320"/>
      <c r="F37" s="320"/>
      <c r="G37" s="320"/>
      <c r="H37" s="320"/>
      <c r="I37" s="320"/>
      <c r="J37" s="324"/>
      <c r="K37" s="29"/>
    </row>
    <row r="38" spans="2:11" ht="15" customHeight="1">
      <c r="B38" s="28" t="s">
        <v>159</v>
      </c>
      <c r="C38" s="315"/>
      <c r="D38" s="316"/>
      <c r="E38" s="316"/>
      <c r="F38" s="316"/>
      <c r="G38" s="317"/>
      <c r="H38" s="317"/>
      <c r="I38" s="317"/>
      <c r="J38" s="336"/>
      <c r="K38" s="29"/>
    </row>
    <row r="39" spans="2:11" ht="15" customHeight="1">
      <c r="B39" s="63" t="s">
        <v>160</v>
      </c>
      <c r="C39" s="319"/>
      <c r="D39" s="320"/>
      <c r="E39" s="320"/>
      <c r="F39" s="320"/>
      <c r="G39" s="320"/>
      <c r="H39" s="320"/>
      <c r="I39" s="320"/>
      <c r="J39" s="324"/>
      <c r="K39" s="64"/>
    </row>
    <row r="40" spans="2:11" ht="15" customHeight="1">
      <c r="B40" s="28" t="s">
        <v>161</v>
      </c>
      <c r="C40" s="315"/>
      <c r="D40" s="316"/>
      <c r="E40" s="316"/>
      <c r="F40" s="316"/>
      <c r="G40" s="317"/>
      <c r="H40" s="317"/>
      <c r="I40" s="317"/>
      <c r="J40" s="336"/>
      <c r="K40" s="64"/>
    </row>
    <row r="41" spans="2:13" ht="15" customHeight="1">
      <c r="B41" s="63" t="s">
        <v>162</v>
      </c>
      <c r="C41" s="319"/>
      <c r="D41" s="320"/>
      <c r="E41" s="320"/>
      <c r="F41" s="320"/>
      <c r="G41" s="320"/>
      <c r="H41" s="320"/>
      <c r="I41" s="320"/>
      <c r="J41" s="324"/>
      <c r="K41" s="64"/>
      <c r="M41" s="212" t="s">
        <v>177</v>
      </c>
    </row>
    <row r="42" spans="2:13" ht="15" customHeight="1">
      <c r="B42" s="28" t="s">
        <v>163</v>
      </c>
      <c r="C42" s="315"/>
      <c r="D42" s="316"/>
      <c r="E42" s="316"/>
      <c r="F42" s="316"/>
      <c r="G42" s="317"/>
      <c r="H42" s="317"/>
      <c r="I42" s="317"/>
      <c r="J42" s="336"/>
      <c r="K42" s="64"/>
      <c r="M42" s="211" t="s">
        <v>223</v>
      </c>
    </row>
    <row r="43" spans="2:13" ht="15" customHeight="1">
      <c r="B43" s="63" t="s">
        <v>226</v>
      </c>
      <c r="C43" s="319"/>
      <c r="D43" s="320"/>
      <c r="E43" s="320"/>
      <c r="F43" s="320"/>
      <c r="G43" s="320"/>
      <c r="H43" s="320"/>
      <c r="I43" s="320"/>
      <c r="J43" s="324"/>
      <c r="K43" s="270"/>
      <c r="M43" s="210" t="s">
        <v>176</v>
      </c>
    </row>
    <row r="44" spans="2:13" ht="15" customHeight="1">
      <c r="B44" s="202"/>
      <c r="C44" s="36"/>
      <c r="D44" s="36"/>
      <c r="E44" s="36"/>
      <c r="F44" s="36"/>
      <c r="G44" s="36"/>
      <c r="H44" s="36"/>
      <c r="I44" s="36"/>
      <c r="J44" s="15" t="s">
        <v>2</v>
      </c>
      <c r="K44" s="190">
        <f>SUM(K36:K43)</f>
        <v>0</v>
      </c>
      <c r="M44" s="272" t="s">
        <v>231</v>
      </c>
    </row>
    <row r="45" spans="2:11" ht="15" customHeight="1">
      <c r="B45" s="203" t="s">
        <v>164</v>
      </c>
      <c r="C45" s="191"/>
      <c r="D45" s="191"/>
      <c r="E45" s="191"/>
      <c r="F45" s="191"/>
      <c r="G45" s="192"/>
      <c r="H45" s="192"/>
      <c r="I45" s="192"/>
      <c r="J45" s="193"/>
      <c r="K45" s="194"/>
    </row>
    <row r="46" spans="2:11" ht="15.75" customHeight="1">
      <c r="B46" s="195"/>
      <c r="C46" s="8"/>
      <c r="D46" s="8"/>
      <c r="E46" s="8"/>
      <c r="F46" s="8"/>
      <c r="G46" s="9"/>
      <c r="H46" s="9"/>
      <c r="I46" s="9"/>
      <c r="J46" s="9"/>
      <c r="K46" s="196"/>
    </row>
    <row r="47" spans="2:11" ht="15.75" customHeight="1">
      <c r="B47" s="197"/>
      <c r="C47" s="83"/>
      <c r="D47" s="83"/>
      <c r="E47" s="83"/>
      <c r="F47" s="83"/>
      <c r="G47" s="83"/>
      <c r="H47" s="83"/>
      <c r="I47" s="83"/>
      <c r="J47" s="83"/>
      <c r="K47" s="198"/>
    </row>
    <row r="48" spans="2:11" ht="15.75" customHeight="1">
      <c r="B48" s="199"/>
      <c r="C48" s="200"/>
      <c r="D48" s="200"/>
      <c r="E48" s="200"/>
      <c r="F48" s="200"/>
      <c r="G48" s="200"/>
      <c r="H48" s="200"/>
      <c r="I48" s="200"/>
      <c r="J48" s="200"/>
      <c r="K48" s="201"/>
    </row>
    <row r="52" spans="2:11" ht="15" customHeight="1">
      <c r="B52" s="26" t="s">
        <v>166</v>
      </c>
      <c r="C52" s="331" t="s">
        <v>168</v>
      </c>
      <c r="D52" s="331"/>
      <c r="E52" s="331"/>
      <c r="F52" s="331"/>
      <c r="G52" s="332"/>
      <c r="H52" s="332"/>
      <c r="I52" s="332"/>
      <c r="J52" s="301"/>
      <c r="K52" s="27" t="s">
        <v>11</v>
      </c>
    </row>
    <row r="53" spans="2:11" ht="15" customHeight="1">
      <c r="B53" s="28" t="s">
        <v>157</v>
      </c>
      <c r="C53" s="315"/>
      <c r="D53" s="316"/>
      <c r="E53" s="316"/>
      <c r="F53" s="316"/>
      <c r="G53" s="317"/>
      <c r="H53" s="317"/>
      <c r="I53" s="317"/>
      <c r="J53" s="336"/>
      <c r="K53" s="29"/>
    </row>
    <row r="54" spans="2:11" ht="15" customHeight="1">
      <c r="B54" s="63" t="s">
        <v>158</v>
      </c>
      <c r="C54" s="319"/>
      <c r="D54" s="320"/>
      <c r="E54" s="320"/>
      <c r="F54" s="320"/>
      <c r="G54" s="320"/>
      <c r="H54" s="320"/>
      <c r="I54" s="320"/>
      <c r="J54" s="324"/>
      <c r="K54" s="29"/>
    </row>
    <row r="55" spans="2:11" ht="15" customHeight="1">
      <c r="B55" s="28" t="s">
        <v>159</v>
      </c>
      <c r="C55" s="315"/>
      <c r="D55" s="316"/>
      <c r="E55" s="316"/>
      <c r="F55" s="316"/>
      <c r="G55" s="317"/>
      <c r="H55" s="317"/>
      <c r="I55" s="317"/>
      <c r="J55" s="336"/>
      <c r="K55" s="29"/>
    </row>
    <row r="56" spans="2:11" ht="15" customHeight="1">
      <c r="B56" s="63" t="s">
        <v>160</v>
      </c>
      <c r="C56" s="319"/>
      <c r="D56" s="320"/>
      <c r="E56" s="320"/>
      <c r="F56" s="320"/>
      <c r="G56" s="320"/>
      <c r="H56" s="320"/>
      <c r="I56" s="320"/>
      <c r="J56" s="324"/>
      <c r="K56" s="64"/>
    </row>
    <row r="57" spans="2:11" ht="15" customHeight="1">
      <c r="B57" s="28" t="s">
        <v>161</v>
      </c>
      <c r="C57" s="315"/>
      <c r="D57" s="316"/>
      <c r="E57" s="316"/>
      <c r="F57" s="316"/>
      <c r="G57" s="317"/>
      <c r="H57" s="317"/>
      <c r="I57" s="317"/>
      <c r="J57" s="336"/>
      <c r="K57" s="64"/>
    </row>
    <row r="58" spans="2:13" ht="15" customHeight="1">
      <c r="B58" s="63" t="s">
        <v>162</v>
      </c>
      <c r="C58" s="319"/>
      <c r="D58" s="320"/>
      <c r="E58" s="320"/>
      <c r="F58" s="320"/>
      <c r="G58" s="320"/>
      <c r="H58" s="320"/>
      <c r="I58" s="320"/>
      <c r="J58" s="324"/>
      <c r="K58" s="64"/>
      <c r="M58" s="212" t="s">
        <v>177</v>
      </c>
    </row>
    <row r="59" spans="2:13" ht="15" customHeight="1">
      <c r="B59" s="28" t="s">
        <v>163</v>
      </c>
      <c r="C59" s="315"/>
      <c r="D59" s="316"/>
      <c r="E59" s="316"/>
      <c r="F59" s="316"/>
      <c r="G59" s="317"/>
      <c r="H59" s="317"/>
      <c r="I59" s="317"/>
      <c r="J59" s="336"/>
      <c r="K59" s="64"/>
      <c r="M59" s="211" t="s">
        <v>223</v>
      </c>
    </row>
    <row r="60" spans="2:13" ht="15" customHeight="1">
      <c r="B60" s="63" t="s">
        <v>226</v>
      </c>
      <c r="C60" s="319"/>
      <c r="D60" s="320"/>
      <c r="E60" s="320"/>
      <c r="F60" s="320"/>
      <c r="G60" s="320"/>
      <c r="H60" s="320"/>
      <c r="I60" s="320"/>
      <c r="J60" s="324"/>
      <c r="K60" s="270"/>
      <c r="M60" s="210" t="s">
        <v>176</v>
      </c>
    </row>
    <row r="61" spans="2:13" ht="15" customHeight="1">
      <c r="B61" s="202"/>
      <c r="C61" s="36"/>
      <c r="D61" s="36"/>
      <c r="E61" s="36"/>
      <c r="F61" s="36"/>
      <c r="G61" s="36"/>
      <c r="H61" s="36"/>
      <c r="I61" s="36"/>
      <c r="J61" s="15" t="s">
        <v>2</v>
      </c>
      <c r="K61" s="190">
        <f>SUM(K53:K60)</f>
        <v>0</v>
      </c>
      <c r="M61" s="272" t="s">
        <v>231</v>
      </c>
    </row>
    <row r="62" spans="2:11" ht="15" customHeight="1">
      <c r="B62" s="203" t="s">
        <v>164</v>
      </c>
      <c r="C62" s="191"/>
      <c r="D62" s="191"/>
      <c r="E62" s="191"/>
      <c r="F62" s="191"/>
      <c r="G62" s="192"/>
      <c r="H62" s="192"/>
      <c r="I62" s="192"/>
      <c r="J62" s="193"/>
      <c r="K62" s="194"/>
    </row>
    <row r="63" spans="2:11" ht="15.75" customHeight="1">
      <c r="B63" s="195"/>
      <c r="C63" s="8"/>
      <c r="D63" s="8"/>
      <c r="E63" s="8"/>
      <c r="F63" s="8"/>
      <c r="G63" s="9"/>
      <c r="H63" s="9"/>
      <c r="I63" s="9"/>
      <c r="J63" s="9"/>
      <c r="K63" s="196"/>
    </row>
    <row r="64" spans="2:11" ht="15.75" customHeight="1">
      <c r="B64" s="197"/>
      <c r="C64" s="83"/>
      <c r="D64" s="83"/>
      <c r="E64" s="83"/>
      <c r="F64" s="83"/>
      <c r="G64" s="83"/>
      <c r="H64" s="83"/>
      <c r="I64" s="83"/>
      <c r="J64" s="83"/>
      <c r="K64" s="198"/>
    </row>
    <row r="65" spans="2:11" ht="15.75" customHeight="1">
      <c r="B65" s="199"/>
      <c r="C65" s="200"/>
      <c r="D65" s="200"/>
      <c r="E65" s="200"/>
      <c r="F65" s="200"/>
      <c r="G65" s="200"/>
      <c r="H65" s="200"/>
      <c r="I65" s="200"/>
      <c r="J65" s="200"/>
      <c r="K65" s="201"/>
    </row>
  </sheetData>
  <sheetProtection/>
  <mergeCells count="42">
    <mergeCell ref="C41:J41"/>
    <mergeCell ref="C42:J42"/>
    <mergeCell ref="C19:J19"/>
    <mergeCell ref="C20:J20"/>
    <mergeCell ref="C21:J21"/>
    <mergeCell ref="C22:J22"/>
    <mergeCell ref="C23:J23"/>
    <mergeCell ref="C24:J24"/>
    <mergeCell ref="C37:J37"/>
    <mergeCell ref="C38:J38"/>
    <mergeCell ref="C26:J26"/>
    <mergeCell ref="C40:J40"/>
    <mergeCell ref="C25:J25"/>
    <mergeCell ref="C35:J35"/>
    <mergeCell ref="C36:J36"/>
    <mergeCell ref="C27:J27"/>
    <mergeCell ref="C16:K16"/>
    <mergeCell ref="B6:B7"/>
    <mergeCell ref="C6:G7"/>
    <mergeCell ref="C13:K13"/>
    <mergeCell ref="I1:J1"/>
    <mergeCell ref="I2:J2"/>
    <mergeCell ref="I3:J3"/>
    <mergeCell ref="B5:C5"/>
    <mergeCell ref="C52:J52"/>
    <mergeCell ref="C17:K17"/>
    <mergeCell ref="C12:K12"/>
    <mergeCell ref="J7:K7"/>
    <mergeCell ref="G10:J10"/>
    <mergeCell ref="C14:K14"/>
    <mergeCell ref="C11:K11"/>
    <mergeCell ref="C43:J43"/>
    <mergeCell ref="C39:J39"/>
    <mergeCell ref="C15:K15"/>
    <mergeCell ref="C53:J53"/>
    <mergeCell ref="C54:J54"/>
    <mergeCell ref="C55:J55"/>
    <mergeCell ref="C56:J56"/>
    <mergeCell ref="C60:J60"/>
    <mergeCell ref="C57:J57"/>
    <mergeCell ref="C58:J58"/>
    <mergeCell ref="C59:J59"/>
  </mergeCells>
  <printOptions horizontalCentered="1"/>
  <pageMargins left="0.75" right="0.75" top="0.5" bottom="0.5" header="0.5" footer="0.5"/>
  <pageSetup horizontalDpi="600" verticalDpi="600" orientation="portrait" paperSize="9" scale="81" r:id="rId2"/>
  <drawing r:id="rId1"/>
</worksheet>
</file>

<file path=xl/worksheets/sheet6.xml><?xml version="1.0" encoding="utf-8"?>
<worksheet xmlns="http://schemas.openxmlformats.org/spreadsheetml/2006/main" xmlns:r="http://schemas.openxmlformats.org/officeDocument/2006/relationships">
  <sheetPr>
    <tabColor indexed="10"/>
  </sheetPr>
  <dimension ref="A1:U88"/>
  <sheetViews>
    <sheetView zoomScalePageLayoutView="0" workbookViewId="0" topLeftCell="A1">
      <selection activeCell="K27" sqref="K27"/>
    </sheetView>
  </sheetViews>
  <sheetFormatPr defaultColWidth="9.140625" defaultRowHeight="12.75"/>
  <cols>
    <col min="2" max="2" width="3.00390625" style="0" customWidth="1"/>
    <col min="3" max="3" width="15.28125" style="237" customWidth="1"/>
    <col min="4" max="5" width="11.8515625" style="237" customWidth="1"/>
    <col min="6" max="6" width="17.140625" style="0" customWidth="1"/>
    <col min="7" max="7" width="11.8515625" style="0" customWidth="1"/>
    <col min="8" max="8" width="10.7109375" style="0" customWidth="1"/>
    <col min="9" max="13" width="11.8515625" style="0" customWidth="1"/>
  </cols>
  <sheetData>
    <row r="1" spans="1:20" ht="17.25">
      <c r="A1" s="231"/>
      <c r="B1" s="232" t="s">
        <v>192</v>
      </c>
      <c r="C1" s="233"/>
      <c r="D1" s="234"/>
      <c r="E1" s="234"/>
      <c r="F1" s="231"/>
      <c r="G1" s="231"/>
      <c r="H1" s="231"/>
      <c r="I1" s="231"/>
      <c r="J1" s="235">
        <v>41305</v>
      </c>
      <c r="K1" s="236"/>
      <c r="L1" s="236"/>
      <c r="M1" s="236"/>
      <c r="N1" s="236"/>
      <c r="O1" s="236"/>
      <c r="P1" s="236"/>
      <c r="Q1" s="236"/>
      <c r="R1" s="236"/>
      <c r="S1" s="236"/>
      <c r="T1" s="236"/>
    </row>
    <row r="2" spans="1:20" ht="13.5">
      <c r="A2" s="236"/>
      <c r="J2" s="236"/>
      <c r="K2" s="236"/>
      <c r="L2" s="236"/>
      <c r="M2" s="236"/>
      <c r="N2" s="236"/>
      <c r="O2" s="236"/>
      <c r="P2" s="236"/>
      <c r="Q2" s="236"/>
      <c r="R2" s="236"/>
      <c r="S2" s="236"/>
      <c r="T2" s="236"/>
    </row>
    <row r="3" spans="1:20" ht="13.5" customHeight="1">
      <c r="A3" s="236"/>
      <c r="B3" s="359" t="s">
        <v>193</v>
      </c>
      <c r="C3" s="359"/>
      <c r="D3" s="359"/>
      <c r="E3" s="359"/>
      <c r="F3" s="359"/>
      <c r="G3" s="359"/>
      <c r="H3" s="359"/>
      <c r="I3" s="359"/>
      <c r="J3" s="236"/>
      <c r="K3" s="236"/>
      <c r="L3" s="236"/>
      <c r="M3" s="236"/>
      <c r="N3" s="236"/>
      <c r="O3" s="236"/>
      <c r="P3" s="236"/>
      <c r="Q3" s="236"/>
      <c r="R3" s="236"/>
      <c r="S3" s="236"/>
      <c r="T3" s="236"/>
    </row>
    <row r="4" spans="1:20" ht="12.75">
      <c r="A4" s="236"/>
      <c r="B4" s="359"/>
      <c r="C4" s="359"/>
      <c r="D4" s="359"/>
      <c r="E4" s="359"/>
      <c r="F4" s="359"/>
      <c r="G4" s="359"/>
      <c r="H4" s="359"/>
      <c r="I4" s="359"/>
      <c r="J4" s="236"/>
      <c r="K4" s="236"/>
      <c r="L4" s="236"/>
      <c r="M4" s="236"/>
      <c r="N4" s="236"/>
      <c r="O4" s="236"/>
      <c r="P4" s="236"/>
      <c r="Q4" s="236"/>
      <c r="R4" s="236"/>
      <c r="S4" s="236"/>
      <c r="T4" s="236"/>
    </row>
    <row r="5" spans="1:20" ht="12.75">
      <c r="A5" s="236"/>
      <c r="B5" s="359"/>
      <c r="C5" s="359"/>
      <c r="D5" s="359"/>
      <c r="E5" s="359"/>
      <c r="F5" s="359"/>
      <c r="G5" s="359"/>
      <c r="H5" s="359"/>
      <c r="I5" s="359"/>
      <c r="J5" s="236"/>
      <c r="K5" s="236"/>
      <c r="L5" s="236"/>
      <c r="M5" s="236"/>
      <c r="N5" s="236"/>
      <c r="O5" s="236"/>
      <c r="P5" s="236"/>
      <c r="Q5" s="236"/>
      <c r="R5" s="236"/>
      <c r="S5" s="236"/>
      <c r="T5" s="236"/>
    </row>
    <row r="6" spans="1:20" ht="12.75">
      <c r="A6" s="236"/>
      <c r="B6" s="360"/>
      <c r="C6" s="360"/>
      <c r="D6" s="360"/>
      <c r="E6" s="360"/>
      <c r="F6" s="360"/>
      <c r="G6" s="360"/>
      <c r="H6" s="360"/>
      <c r="I6" s="360"/>
      <c r="J6" s="236"/>
      <c r="K6" s="236"/>
      <c r="L6" s="236"/>
      <c r="M6" s="236"/>
      <c r="N6" s="236"/>
      <c r="O6" s="236"/>
      <c r="P6" s="236"/>
      <c r="Q6" s="236"/>
      <c r="R6" s="236"/>
      <c r="S6" s="236"/>
      <c r="T6" s="236"/>
    </row>
    <row r="7" spans="1:20" ht="14.25">
      <c r="A7" s="236"/>
      <c r="B7" s="238" t="s">
        <v>194</v>
      </c>
      <c r="C7" s="239"/>
      <c r="D7" s="239"/>
      <c r="E7" s="239"/>
      <c r="F7" s="238"/>
      <c r="G7" s="238"/>
      <c r="H7" s="238"/>
      <c r="I7" s="238"/>
      <c r="J7" s="236"/>
      <c r="K7" s="236"/>
      <c r="L7" s="236"/>
      <c r="M7" s="236"/>
      <c r="N7" s="236"/>
      <c r="O7" s="236"/>
      <c r="P7" s="236"/>
      <c r="Q7" s="236"/>
      <c r="R7" s="236"/>
      <c r="S7" s="236"/>
      <c r="T7" s="236"/>
    </row>
    <row r="8" spans="1:20" ht="14.25">
      <c r="A8" s="236"/>
      <c r="B8" s="238"/>
      <c r="C8" s="239"/>
      <c r="D8" s="239"/>
      <c r="E8" s="239"/>
      <c r="F8" s="238"/>
      <c r="G8" s="238"/>
      <c r="H8" s="238"/>
      <c r="I8" s="238"/>
      <c r="J8" s="236"/>
      <c r="K8" s="236"/>
      <c r="L8" s="236"/>
      <c r="M8" s="236"/>
      <c r="N8" s="236"/>
      <c r="O8" s="236"/>
      <c r="P8" s="236"/>
      <c r="Q8" s="236"/>
      <c r="R8" s="236"/>
      <c r="S8" s="236"/>
      <c r="T8" s="236"/>
    </row>
    <row r="9" spans="1:20" ht="13.5">
      <c r="A9" s="236"/>
      <c r="C9" s="240" t="s">
        <v>195</v>
      </c>
      <c r="D9" s="240"/>
      <c r="E9" s="240"/>
      <c r="F9" s="241"/>
      <c r="G9" s="241"/>
      <c r="H9" s="241"/>
      <c r="I9" s="241"/>
      <c r="J9" s="236"/>
      <c r="K9" s="236"/>
      <c r="L9" s="236"/>
      <c r="M9" s="236"/>
      <c r="N9" s="236"/>
      <c r="O9" s="236"/>
      <c r="P9" s="236"/>
      <c r="Q9" s="236"/>
      <c r="R9" s="236"/>
      <c r="S9" s="236"/>
      <c r="T9" s="236"/>
    </row>
    <row r="10" spans="1:20" ht="13.5">
      <c r="A10" s="236"/>
      <c r="J10" s="236"/>
      <c r="K10" s="236"/>
      <c r="L10" s="236"/>
      <c r="M10" s="236"/>
      <c r="N10" s="236"/>
      <c r="O10" s="236"/>
      <c r="P10" s="236"/>
      <c r="Q10" s="236"/>
      <c r="R10" s="236"/>
      <c r="S10" s="236"/>
      <c r="T10" s="236"/>
    </row>
    <row r="11" spans="1:20" ht="33.75" customHeight="1">
      <c r="A11" s="236"/>
      <c r="C11" s="361" t="s">
        <v>196</v>
      </c>
      <c r="D11" s="362"/>
      <c r="E11" s="362"/>
      <c r="F11" s="362"/>
      <c r="G11" s="362"/>
      <c r="H11" s="362"/>
      <c r="I11" s="363"/>
      <c r="J11" s="236"/>
      <c r="K11" s="236"/>
      <c r="L11" s="236"/>
      <c r="M11" s="236"/>
      <c r="N11" s="236"/>
      <c r="O11" s="236"/>
      <c r="P11" s="236"/>
      <c r="Q11" s="236"/>
      <c r="R11" s="236"/>
      <c r="S11" s="236"/>
      <c r="T11" s="236"/>
    </row>
    <row r="12" spans="1:20" ht="13.5">
      <c r="A12" s="236"/>
      <c r="J12" s="236"/>
      <c r="K12" s="236"/>
      <c r="L12" s="236"/>
      <c r="M12" s="236"/>
      <c r="N12" s="236"/>
      <c r="O12" s="236"/>
      <c r="P12" s="236"/>
      <c r="Q12" s="236"/>
      <c r="R12" s="236"/>
      <c r="S12" s="236"/>
      <c r="T12" s="236"/>
    </row>
    <row r="13" spans="1:20" ht="13.5">
      <c r="A13" s="236"/>
      <c r="C13" s="237" t="s">
        <v>197</v>
      </c>
      <c r="J13" s="236"/>
      <c r="K13" s="236"/>
      <c r="L13" s="236"/>
      <c r="M13" s="236"/>
      <c r="N13" s="236"/>
      <c r="O13" s="236"/>
      <c r="P13" s="236"/>
      <c r="Q13" s="236"/>
      <c r="R13" s="236"/>
      <c r="S13" s="236"/>
      <c r="T13" s="236"/>
    </row>
    <row r="14" spans="1:20" ht="13.5">
      <c r="A14" s="236"/>
      <c r="C14" s="237" t="s">
        <v>198</v>
      </c>
      <c r="J14" s="236"/>
      <c r="K14" s="236"/>
      <c r="L14" s="236"/>
      <c r="M14" s="236"/>
      <c r="N14" s="236"/>
      <c r="O14" s="236"/>
      <c r="P14" s="236"/>
      <c r="Q14" s="236"/>
      <c r="R14" s="236"/>
      <c r="S14" s="236"/>
      <c r="T14" s="236"/>
    </row>
    <row r="15" spans="1:20" ht="13.5">
      <c r="A15" s="236"/>
      <c r="J15" s="236"/>
      <c r="K15" s="236"/>
      <c r="L15" s="236"/>
      <c r="M15" s="236"/>
      <c r="N15" s="236"/>
      <c r="O15" s="236"/>
      <c r="P15" s="236"/>
      <c r="Q15" s="236"/>
      <c r="R15" s="236"/>
      <c r="S15" s="236"/>
      <c r="T15" s="236"/>
    </row>
    <row r="16" spans="1:20" ht="13.5">
      <c r="A16" s="236"/>
      <c r="C16" s="242" t="s">
        <v>199</v>
      </c>
      <c r="J16" s="236"/>
      <c r="K16" s="236"/>
      <c r="L16" s="236"/>
      <c r="M16" s="236"/>
      <c r="N16" s="236"/>
      <c r="O16" s="236"/>
      <c r="P16" s="236"/>
      <c r="Q16" s="236"/>
      <c r="R16" s="236"/>
      <c r="S16" s="236"/>
      <c r="T16" s="236"/>
    </row>
    <row r="17" spans="1:20" ht="13.5">
      <c r="A17" s="236"/>
      <c r="C17" s="242" t="s">
        <v>200</v>
      </c>
      <c r="J17" s="236"/>
      <c r="K17" s="236"/>
      <c r="L17" s="236"/>
      <c r="M17" s="236"/>
      <c r="N17" s="236"/>
      <c r="O17" s="236"/>
      <c r="P17" s="236"/>
      <c r="Q17" s="236"/>
      <c r="R17" s="236"/>
      <c r="S17" s="236"/>
      <c r="T17" s="236"/>
    </row>
    <row r="18" spans="1:20" ht="13.5">
      <c r="A18" s="236"/>
      <c r="C18" s="236" t="s">
        <v>201</v>
      </c>
      <c r="J18" s="236"/>
      <c r="K18" s="236"/>
      <c r="L18" s="236"/>
      <c r="M18" s="236"/>
      <c r="N18" s="236"/>
      <c r="O18" s="236"/>
      <c r="P18" s="236"/>
      <c r="Q18" s="236"/>
      <c r="R18" s="236"/>
      <c r="S18" s="236"/>
      <c r="T18" s="236"/>
    </row>
    <row r="19" spans="1:20" ht="13.5">
      <c r="A19" s="236"/>
      <c r="C19" s="236" t="s">
        <v>202</v>
      </c>
      <c r="J19" s="236"/>
      <c r="K19" s="236"/>
      <c r="L19" s="236"/>
      <c r="M19" s="236"/>
      <c r="N19" s="236"/>
      <c r="O19" s="236"/>
      <c r="P19" s="236"/>
      <c r="Q19" s="236"/>
      <c r="R19" s="236"/>
      <c r="S19" s="236"/>
      <c r="T19" s="236"/>
    </row>
    <row r="20" spans="1:20" ht="13.5">
      <c r="A20" s="236"/>
      <c r="J20" s="236"/>
      <c r="K20" s="236"/>
      <c r="L20" s="236"/>
      <c r="M20" s="236"/>
      <c r="N20" s="236"/>
      <c r="O20" s="236"/>
      <c r="P20" s="236"/>
      <c r="Q20" s="236"/>
      <c r="R20" s="236"/>
      <c r="S20" s="236"/>
      <c r="T20" s="236"/>
    </row>
    <row r="21" spans="1:20" ht="13.5">
      <c r="A21" s="236"/>
      <c r="C21" s="240" t="s">
        <v>203</v>
      </c>
      <c r="D21" s="240"/>
      <c r="E21" s="240"/>
      <c r="F21" s="241"/>
      <c r="G21" s="241"/>
      <c r="H21" s="241"/>
      <c r="I21" s="241"/>
      <c r="J21" s="236"/>
      <c r="K21" s="236"/>
      <c r="L21" s="236"/>
      <c r="M21" s="236"/>
      <c r="N21" s="236"/>
      <c r="O21" s="236"/>
      <c r="P21" s="236"/>
      <c r="Q21" s="236"/>
      <c r="R21" s="236"/>
      <c r="S21" s="236"/>
      <c r="T21" s="236"/>
    </row>
    <row r="22" spans="1:20" ht="13.5">
      <c r="A22" s="236"/>
      <c r="J22" s="236"/>
      <c r="K22" s="236"/>
      <c r="L22" s="236"/>
      <c r="M22" s="236"/>
      <c r="N22" s="236"/>
      <c r="O22" s="236"/>
      <c r="P22" s="236"/>
      <c r="Q22" s="236"/>
      <c r="R22" s="236"/>
      <c r="S22" s="236"/>
      <c r="T22" s="236"/>
    </row>
    <row r="23" spans="1:20" ht="13.5">
      <c r="A23" s="236"/>
      <c r="C23" s="243" t="s">
        <v>204</v>
      </c>
      <c r="D23" s="243"/>
      <c r="E23" s="243"/>
      <c r="J23" s="236"/>
      <c r="K23" s="236"/>
      <c r="L23" s="236"/>
      <c r="M23" s="236"/>
      <c r="N23" s="236"/>
      <c r="O23" s="236"/>
      <c r="P23" s="236"/>
      <c r="Q23" s="236"/>
      <c r="R23" s="236"/>
      <c r="S23" s="236"/>
      <c r="T23" s="236"/>
    </row>
    <row r="24" spans="1:20" ht="6" customHeight="1">
      <c r="A24" s="236"/>
      <c r="C24" s="242"/>
      <c r="D24" s="242"/>
      <c r="E24" s="242"/>
      <c r="J24" s="236"/>
      <c r="K24" s="236"/>
      <c r="L24" s="236"/>
      <c r="M24" s="236"/>
      <c r="N24" s="236"/>
      <c r="O24" s="236"/>
      <c r="P24" s="236"/>
      <c r="Q24" s="236"/>
      <c r="R24" s="236"/>
      <c r="S24" s="236"/>
      <c r="T24" s="236"/>
    </row>
    <row r="25" spans="1:20" ht="12.75">
      <c r="A25" s="236"/>
      <c r="C25" s="364" t="s">
        <v>205</v>
      </c>
      <c r="D25" s="365"/>
      <c r="E25" s="365"/>
      <c r="F25" s="365"/>
      <c r="G25" s="365"/>
      <c r="H25" s="365"/>
      <c r="I25" s="365"/>
      <c r="J25" s="236"/>
      <c r="K25" s="236"/>
      <c r="L25" s="236"/>
      <c r="M25" s="236"/>
      <c r="N25" s="236"/>
      <c r="O25" s="236"/>
      <c r="P25" s="236"/>
      <c r="Q25" s="236"/>
      <c r="R25" s="236"/>
      <c r="S25" s="236"/>
      <c r="T25" s="236"/>
    </row>
    <row r="26" spans="1:20" ht="12.75">
      <c r="A26" s="236"/>
      <c r="C26" s="365"/>
      <c r="D26" s="365"/>
      <c r="E26" s="365"/>
      <c r="F26" s="365"/>
      <c r="G26" s="365"/>
      <c r="H26" s="365"/>
      <c r="I26" s="365"/>
      <c r="J26" s="236"/>
      <c r="K26" s="236"/>
      <c r="L26" s="236"/>
      <c r="M26" s="236"/>
      <c r="N26" s="236"/>
      <c r="O26" s="236"/>
      <c r="P26" s="236"/>
      <c r="Q26" s="236"/>
      <c r="R26" s="236"/>
      <c r="S26" s="236"/>
      <c r="T26" s="236"/>
    </row>
    <row r="27" spans="1:20" ht="15" customHeight="1">
      <c r="A27" s="236"/>
      <c r="C27" s="365"/>
      <c r="D27" s="365"/>
      <c r="E27" s="365"/>
      <c r="F27" s="365"/>
      <c r="G27" s="365"/>
      <c r="H27" s="365"/>
      <c r="I27" s="365"/>
      <c r="J27" s="236"/>
      <c r="K27" s="236"/>
      <c r="L27" s="236"/>
      <c r="M27" s="236"/>
      <c r="N27" s="236"/>
      <c r="O27" s="236"/>
      <c r="P27" s="236"/>
      <c r="Q27" s="236"/>
      <c r="R27" s="236"/>
      <c r="S27" s="236"/>
      <c r="T27" s="236"/>
    </row>
    <row r="28" spans="1:20" ht="38.25" customHeight="1">
      <c r="A28" s="236"/>
      <c r="C28" s="365"/>
      <c r="D28" s="365"/>
      <c r="E28" s="365"/>
      <c r="F28" s="365"/>
      <c r="G28" s="365"/>
      <c r="H28" s="365"/>
      <c r="I28" s="365"/>
      <c r="J28" s="236"/>
      <c r="K28" s="236"/>
      <c r="L28" s="236"/>
      <c r="M28" s="236"/>
      <c r="N28" s="236"/>
      <c r="O28" s="236"/>
      <c r="P28" s="236"/>
      <c r="Q28" s="236"/>
      <c r="R28" s="236"/>
      <c r="S28" s="236"/>
      <c r="T28" s="236"/>
    </row>
    <row r="29" spans="1:20" ht="13.5">
      <c r="A29" s="236"/>
      <c r="J29" s="236"/>
      <c r="K29" s="236"/>
      <c r="L29" s="236"/>
      <c r="M29" s="236"/>
      <c r="N29" s="236"/>
      <c r="O29" s="236"/>
      <c r="P29" s="236"/>
      <c r="Q29" s="236"/>
      <c r="R29" s="236"/>
      <c r="S29" s="236"/>
      <c r="T29" s="236"/>
    </row>
    <row r="30" spans="1:20" ht="13.5">
      <c r="A30" s="236"/>
      <c r="C30" s="237" t="s">
        <v>206</v>
      </c>
      <c r="F30" s="237" t="s">
        <v>207</v>
      </c>
      <c r="J30" s="236"/>
      <c r="K30" s="236"/>
      <c r="L30" s="236"/>
      <c r="M30" s="236"/>
      <c r="N30" s="236"/>
      <c r="O30" s="236"/>
      <c r="P30" s="236"/>
      <c r="Q30" s="236"/>
      <c r="R30" s="236"/>
      <c r="S30" s="236"/>
      <c r="T30" s="236"/>
    </row>
    <row r="31" spans="1:20" ht="13.5">
      <c r="A31" s="236"/>
      <c r="C31" s="237" t="s">
        <v>208</v>
      </c>
      <c r="D31" s="244">
        <v>52500</v>
      </c>
      <c r="F31" s="237" t="s">
        <v>209</v>
      </c>
      <c r="G31" s="244">
        <v>50000</v>
      </c>
      <c r="J31" s="236"/>
      <c r="K31" s="236"/>
      <c r="L31" s="236"/>
      <c r="M31" s="236"/>
      <c r="N31" s="236"/>
      <c r="O31" s="236"/>
      <c r="P31" s="236"/>
      <c r="Q31" s="236"/>
      <c r="R31" s="236"/>
      <c r="S31" s="236"/>
      <c r="T31" s="236"/>
    </row>
    <row r="32" spans="1:20" ht="13.5">
      <c r="A32" s="236"/>
      <c r="C32" s="245" t="s">
        <v>185</v>
      </c>
      <c r="D32" s="246">
        <v>-5360</v>
      </c>
      <c r="F32" s="237" t="s">
        <v>185</v>
      </c>
      <c r="G32" s="244">
        <v>-5105</v>
      </c>
      <c r="J32" s="236"/>
      <c r="K32" s="236"/>
      <c r="L32" s="236"/>
      <c r="M32" s="236"/>
      <c r="N32" s="236"/>
      <c r="O32" s="236"/>
      <c r="P32" s="236"/>
      <c r="Q32" s="236"/>
      <c r="R32" s="236"/>
      <c r="S32" s="236"/>
      <c r="T32" s="236"/>
    </row>
    <row r="33" spans="1:20" ht="13.5">
      <c r="A33" s="236"/>
      <c r="C33" s="237" t="s">
        <v>186</v>
      </c>
      <c r="D33" s="244">
        <v>47140</v>
      </c>
      <c r="F33" s="245" t="s">
        <v>210</v>
      </c>
      <c r="G33" s="246">
        <v>2500</v>
      </c>
      <c r="J33" s="236"/>
      <c r="K33" s="236"/>
      <c r="L33" s="236"/>
      <c r="M33" s="236"/>
      <c r="N33" s="236"/>
      <c r="O33" s="236"/>
      <c r="P33" s="236"/>
      <c r="Q33" s="236"/>
      <c r="R33" s="236"/>
      <c r="S33" s="236"/>
      <c r="T33" s="236"/>
    </row>
    <row r="34" spans="1:20" ht="13.5">
      <c r="A34" s="236"/>
      <c r="F34" s="237" t="s">
        <v>186</v>
      </c>
      <c r="G34" s="247">
        <v>47395</v>
      </c>
      <c r="J34" s="236"/>
      <c r="K34" s="236"/>
      <c r="L34" s="236"/>
      <c r="M34" s="236"/>
      <c r="N34" s="236"/>
      <c r="O34" s="236"/>
      <c r="P34" s="236"/>
      <c r="Q34" s="236"/>
      <c r="R34" s="236"/>
      <c r="S34" s="236"/>
      <c r="T34" s="236"/>
    </row>
    <row r="35" spans="1:20" ht="13.5">
      <c r="A35" s="236"/>
      <c r="J35" s="236"/>
      <c r="K35" s="236"/>
      <c r="L35" s="236"/>
      <c r="M35" s="236"/>
      <c r="N35" s="236"/>
      <c r="O35" s="236"/>
      <c r="P35" s="236"/>
      <c r="Q35" s="236"/>
      <c r="R35" s="236"/>
      <c r="S35" s="236"/>
      <c r="T35" s="236"/>
    </row>
    <row r="36" spans="1:20" ht="13.5">
      <c r="A36" s="236"/>
      <c r="C36" s="243" t="s">
        <v>211</v>
      </c>
      <c r="D36" s="243"/>
      <c r="E36" s="243"/>
      <c r="J36" s="236"/>
      <c r="K36" s="236"/>
      <c r="L36" s="236"/>
      <c r="M36" s="236"/>
      <c r="N36" s="236"/>
      <c r="O36" s="236"/>
      <c r="P36" s="236"/>
      <c r="Q36" s="236"/>
      <c r="R36" s="236"/>
      <c r="S36" s="236"/>
      <c r="T36" s="236"/>
    </row>
    <row r="37" spans="1:20" ht="4.5" customHeight="1">
      <c r="A37" s="236"/>
      <c r="C37" s="242"/>
      <c r="D37" s="242"/>
      <c r="E37" s="242"/>
      <c r="J37" s="236"/>
      <c r="K37" s="236"/>
      <c r="L37" s="236"/>
      <c r="M37" s="236"/>
      <c r="N37" s="236"/>
      <c r="O37" s="236"/>
      <c r="P37" s="236"/>
      <c r="Q37" s="236"/>
      <c r="R37" s="236"/>
      <c r="S37" s="236"/>
      <c r="T37" s="236"/>
    </row>
    <row r="38" spans="1:20" ht="13.5">
      <c r="A38" s="236"/>
      <c r="C38" s="242" t="s">
        <v>212</v>
      </c>
      <c r="D38" s="242"/>
      <c r="E38" s="242"/>
      <c r="J38" s="236"/>
      <c r="K38" s="236"/>
      <c r="L38" s="236"/>
      <c r="M38" s="236"/>
      <c r="N38" s="236"/>
      <c r="O38" s="236"/>
      <c r="P38" s="236"/>
      <c r="Q38" s="236"/>
      <c r="R38" s="236"/>
      <c r="S38" s="236"/>
      <c r="T38" s="236"/>
    </row>
    <row r="39" spans="1:20" ht="13.5">
      <c r="A39" s="236"/>
      <c r="C39" s="237" t="s">
        <v>213</v>
      </c>
      <c r="J39" s="236"/>
      <c r="K39" s="236"/>
      <c r="L39" s="236"/>
      <c r="M39" s="236"/>
      <c r="N39" s="236"/>
      <c r="O39" s="236"/>
      <c r="P39" s="236"/>
      <c r="Q39" s="236"/>
      <c r="R39" s="236"/>
      <c r="S39" s="236"/>
      <c r="T39" s="236"/>
    </row>
    <row r="40" spans="1:20" ht="13.5">
      <c r="A40" s="236"/>
      <c r="J40" s="236"/>
      <c r="K40" s="236"/>
      <c r="L40" s="236"/>
      <c r="M40" s="236"/>
      <c r="N40" s="236"/>
      <c r="O40" s="236"/>
      <c r="P40" s="236"/>
      <c r="Q40" s="236"/>
      <c r="R40" s="236"/>
      <c r="S40" s="236"/>
      <c r="T40" s="236"/>
    </row>
    <row r="41" spans="1:20" ht="13.5">
      <c r="A41" s="236"/>
      <c r="C41" s="240" t="s">
        <v>214</v>
      </c>
      <c r="D41" s="240"/>
      <c r="E41" s="240"/>
      <c r="F41" s="241"/>
      <c r="G41" s="241"/>
      <c r="H41" s="241"/>
      <c r="I41" s="241"/>
      <c r="J41" s="236"/>
      <c r="K41" s="236"/>
      <c r="L41" s="236"/>
      <c r="M41" s="236"/>
      <c r="N41" s="236"/>
      <c r="O41" s="236"/>
      <c r="P41" s="236"/>
      <c r="Q41" s="236"/>
      <c r="R41" s="236"/>
      <c r="S41" s="236"/>
      <c r="T41" s="236"/>
    </row>
    <row r="42" spans="1:20" ht="4.5" customHeight="1">
      <c r="A42" s="236"/>
      <c r="C42" s="242"/>
      <c r="D42" s="242"/>
      <c r="E42" s="242"/>
      <c r="F42" s="236"/>
      <c r="G42" s="236"/>
      <c r="H42" s="236"/>
      <c r="I42" s="236"/>
      <c r="J42" s="236"/>
      <c r="K42" s="236"/>
      <c r="L42" s="236"/>
      <c r="M42" s="236"/>
      <c r="N42" s="236"/>
      <c r="O42" s="236"/>
      <c r="P42" s="236"/>
      <c r="Q42" s="236"/>
      <c r="R42" s="236"/>
      <c r="S42" s="236"/>
      <c r="T42" s="236"/>
    </row>
    <row r="43" spans="1:20" ht="51" customHeight="1">
      <c r="A43" s="236"/>
      <c r="C43" s="366" t="s">
        <v>215</v>
      </c>
      <c r="D43" s="367"/>
      <c r="E43" s="367"/>
      <c r="F43" s="367"/>
      <c r="G43" s="367"/>
      <c r="H43" s="367"/>
      <c r="I43" s="367"/>
      <c r="J43" s="236"/>
      <c r="K43" s="236"/>
      <c r="L43" s="236"/>
      <c r="M43" s="236"/>
      <c r="N43" s="236"/>
      <c r="O43" s="236"/>
      <c r="P43" s="236"/>
      <c r="Q43" s="236"/>
      <c r="R43" s="236"/>
      <c r="S43" s="236"/>
      <c r="T43" s="236"/>
    </row>
    <row r="44" spans="1:20" ht="13.5">
      <c r="A44" s="236"/>
      <c r="C44" s="153" t="s">
        <v>216</v>
      </c>
      <c r="D44" s="248" t="s">
        <v>184</v>
      </c>
      <c r="E44" s="248" t="s">
        <v>185</v>
      </c>
      <c r="F44" s="249" t="s">
        <v>190</v>
      </c>
      <c r="G44" s="250"/>
      <c r="J44" s="236"/>
      <c r="K44" s="236"/>
      <c r="L44" s="236"/>
      <c r="M44" s="236"/>
      <c r="N44" s="236"/>
      <c r="O44" s="236"/>
      <c r="P44" s="236"/>
      <c r="Q44" s="236"/>
      <c r="R44" s="236"/>
      <c r="S44" s="236"/>
      <c r="T44" s="236"/>
    </row>
    <row r="45" spans="1:20" ht="13.5">
      <c r="A45" s="236"/>
      <c r="C45" s="153" t="s">
        <v>217</v>
      </c>
      <c r="D45" s="251">
        <v>21000</v>
      </c>
      <c r="E45" s="248">
        <f>ROUNDDOWN(IF(D45&gt;1050000,1050000/1.05*0.1021+(D45-1050000)/1.05*0.2042,D45/1.05*0.1021),0)</f>
        <v>2042</v>
      </c>
      <c r="F45" s="249">
        <f>D45-E45</f>
        <v>18958</v>
      </c>
      <c r="G45" s="252"/>
      <c r="J45" s="236"/>
      <c r="K45" s="236"/>
      <c r="L45" s="236"/>
      <c r="M45" s="236"/>
      <c r="N45" s="236"/>
      <c r="O45" s="236"/>
      <c r="P45" s="236"/>
      <c r="Q45" s="236"/>
      <c r="R45" s="236"/>
      <c r="S45" s="236"/>
      <c r="T45" s="236"/>
    </row>
    <row r="46" spans="1:20" ht="13.5">
      <c r="A46" s="236"/>
      <c r="C46" s="153" t="s">
        <v>218</v>
      </c>
      <c r="D46" s="251">
        <v>52500</v>
      </c>
      <c r="E46" s="248">
        <f>ROUNDDOWN(IF(D46&gt;1050000,1050000/1.05*0.1021+(D46-1050000)/1.05*0.2042,D46/1.05*0.1021),0)</f>
        <v>5105</v>
      </c>
      <c r="F46" s="249">
        <f>D46-E46</f>
        <v>47395</v>
      </c>
      <c r="G46" s="252"/>
      <c r="J46" s="236"/>
      <c r="K46" s="236"/>
      <c r="L46" s="236"/>
      <c r="M46" s="236"/>
      <c r="N46" s="236"/>
      <c r="O46" s="236"/>
      <c r="P46" s="236"/>
      <c r="Q46" s="236"/>
      <c r="R46" s="236"/>
      <c r="S46" s="236"/>
      <c r="T46" s="236"/>
    </row>
    <row r="47" spans="1:20" ht="13.5">
      <c r="A47" s="236"/>
      <c r="C47" s="153" t="s">
        <v>219</v>
      </c>
      <c r="D47" s="251">
        <v>100000</v>
      </c>
      <c r="E47" s="248">
        <f>ROUNDDOWN(IF(D47&gt;1050000,1050000/1.05*0.1021+(D47-1050000)/1.05*0.2042,D47/1.05*0.1021),0)</f>
        <v>9723</v>
      </c>
      <c r="F47" s="249">
        <f>D47-E47</f>
        <v>90277</v>
      </c>
      <c r="G47" s="252"/>
      <c r="J47" s="236"/>
      <c r="K47" s="236"/>
      <c r="L47" s="236"/>
      <c r="M47" s="236"/>
      <c r="N47" s="236"/>
      <c r="O47" s="236"/>
      <c r="P47" s="236"/>
      <c r="Q47" s="236"/>
      <c r="R47" s="236"/>
      <c r="S47" s="236"/>
      <c r="T47" s="236"/>
    </row>
    <row r="48" spans="1:20" ht="13.5">
      <c r="A48" s="236"/>
      <c r="C48" s="153" t="s">
        <v>220</v>
      </c>
      <c r="D48" s="251">
        <v>2100000</v>
      </c>
      <c r="E48" s="248">
        <f>ROUNDDOWN(IF(D48&gt;1050000,1050000/1.05*0.1021+(D48-1050000)/1.05*0.2042,D48/1.05*0.1021),0)</f>
        <v>306300</v>
      </c>
      <c r="F48" s="249">
        <f>D48-E48</f>
        <v>1793700</v>
      </c>
      <c r="G48" s="252"/>
      <c r="J48" s="236"/>
      <c r="K48" s="236"/>
      <c r="L48" s="236"/>
      <c r="M48" s="236"/>
      <c r="N48" s="236"/>
      <c r="O48" s="236"/>
      <c r="P48" s="236"/>
      <c r="Q48" s="236"/>
      <c r="R48" s="236"/>
      <c r="S48" s="236"/>
      <c r="T48" s="236"/>
    </row>
    <row r="49" spans="1:20" ht="13.5">
      <c r="A49" s="236"/>
      <c r="B49" s="236"/>
      <c r="C49" s="242"/>
      <c r="D49" s="242"/>
      <c r="E49" s="242"/>
      <c r="F49" s="236"/>
      <c r="G49" s="236"/>
      <c r="H49" s="236"/>
      <c r="I49" s="236"/>
      <c r="J49" s="242" t="s">
        <v>221</v>
      </c>
      <c r="K49" s="236"/>
      <c r="L49" s="236"/>
      <c r="M49" s="236"/>
      <c r="N49" s="236"/>
      <c r="O49" s="236"/>
      <c r="P49" s="236"/>
      <c r="Q49" s="236"/>
      <c r="R49" s="236"/>
      <c r="S49" s="236"/>
      <c r="T49" s="236"/>
    </row>
    <row r="50" spans="1:21" ht="13.5">
      <c r="A50" s="236"/>
      <c r="B50" s="236"/>
      <c r="C50" s="242"/>
      <c r="D50" s="242"/>
      <c r="E50" s="242"/>
      <c r="F50" s="236"/>
      <c r="G50" s="236"/>
      <c r="H50" s="236"/>
      <c r="I50" s="236"/>
      <c r="J50" s="242"/>
      <c r="K50" s="236"/>
      <c r="L50" s="236"/>
      <c r="M50" s="236"/>
      <c r="N50" s="236"/>
      <c r="O50" s="236"/>
      <c r="P50" s="236"/>
      <c r="Q50" s="236"/>
      <c r="R50" s="236"/>
      <c r="S50" s="236"/>
      <c r="T50" s="236"/>
      <c r="U50" s="236"/>
    </row>
    <row r="51" spans="1:21" ht="13.5">
      <c r="A51" s="236"/>
      <c r="B51" s="236"/>
      <c r="C51" s="242"/>
      <c r="D51" s="242"/>
      <c r="E51" s="242"/>
      <c r="F51" s="236"/>
      <c r="G51" s="236"/>
      <c r="H51" s="236"/>
      <c r="I51" s="236"/>
      <c r="J51" s="242"/>
      <c r="K51" s="236"/>
      <c r="L51" s="236"/>
      <c r="M51" s="236"/>
      <c r="N51" s="236"/>
      <c r="O51" s="236"/>
      <c r="P51" s="236"/>
      <c r="Q51" s="236"/>
      <c r="R51" s="236"/>
      <c r="S51" s="236"/>
      <c r="T51" s="236"/>
      <c r="U51" s="236"/>
    </row>
    <row r="52" spans="1:21" ht="13.5">
      <c r="A52" s="236"/>
      <c r="B52" s="236"/>
      <c r="C52" s="242"/>
      <c r="D52" s="242"/>
      <c r="E52" s="242"/>
      <c r="F52" s="236"/>
      <c r="G52" s="236"/>
      <c r="H52" s="236"/>
      <c r="I52" s="236"/>
      <c r="J52" s="236"/>
      <c r="K52" s="236"/>
      <c r="L52" s="236"/>
      <c r="M52" s="236"/>
      <c r="N52" s="236"/>
      <c r="O52" s="236"/>
      <c r="P52" s="236"/>
      <c r="Q52" s="236"/>
      <c r="R52" s="236"/>
      <c r="S52" s="236"/>
      <c r="T52" s="236"/>
      <c r="U52" s="236"/>
    </row>
    <row r="53" spans="1:21" ht="13.5">
      <c r="A53" s="236"/>
      <c r="B53" s="236"/>
      <c r="C53" s="242"/>
      <c r="D53" s="242"/>
      <c r="E53" s="242"/>
      <c r="F53" s="236"/>
      <c r="G53" s="236"/>
      <c r="H53" s="236"/>
      <c r="I53" s="236"/>
      <c r="J53" s="236"/>
      <c r="K53" s="236"/>
      <c r="L53" s="236"/>
      <c r="M53" s="236"/>
      <c r="N53" s="236"/>
      <c r="O53" s="236"/>
      <c r="P53" s="236"/>
      <c r="Q53" s="236"/>
      <c r="R53" s="236"/>
      <c r="S53" s="236"/>
      <c r="T53" s="236"/>
      <c r="U53" s="236"/>
    </row>
    <row r="54" spans="1:21" ht="13.5">
      <c r="A54" s="236"/>
      <c r="B54" s="236"/>
      <c r="C54" s="242"/>
      <c r="D54" s="242"/>
      <c r="E54" s="242"/>
      <c r="F54" s="236"/>
      <c r="G54" s="236"/>
      <c r="H54" s="236"/>
      <c r="I54" s="236"/>
      <c r="J54" s="236"/>
      <c r="K54" s="236"/>
      <c r="L54" s="236"/>
      <c r="M54" s="236"/>
      <c r="N54" s="236"/>
      <c r="O54" s="236"/>
      <c r="P54" s="236"/>
      <c r="Q54" s="236"/>
      <c r="R54" s="236"/>
      <c r="S54" s="236"/>
      <c r="T54" s="236"/>
      <c r="U54" s="236"/>
    </row>
    <row r="55" spans="1:21" ht="13.5">
      <c r="A55" s="236"/>
      <c r="B55" s="236"/>
      <c r="C55" s="242"/>
      <c r="D55" s="242"/>
      <c r="E55" s="242"/>
      <c r="F55" s="236"/>
      <c r="G55" s="236"/>
      <c r="H55" s="236"/>
      <c r="I55" s="236"/>
      <c r="J55" s="236"/>
      <c r="K55" s="236"/>
      <c r="L55" s="236"/>
      <c r="M55" s="236"/>
      <c r="N55" s="236"/>
      <c r="O55" s="236"/>
      <c r="P55" s="236"/>
      <c r="Q55" s="236"/>
      <c r="R55" s="236"/>
      <c r="S55" s="236"/>
      <c r="T55" s="236"/>
      <c r="U55" s="236"/>
    </row>
    <row r="56" spans="1:21" ht="13.5">
      <c r="A56" s="236"/>
      <c r="B56" s="236"/>
      <c r="C56" s="242"/>
      <c r="D56" s="242"/>
      <c r="E56" s="242"/>
      <c r="F56" s="236"/>
      <c r="G56" s="236"/>
      <c r="H56" s="236"/>
      <c r="I56" s="236"/>
      <c r="J56" s="236"/>
      <c r="K56" s="236"/>
      <c r="L56" s="236"/>
      <c r="M56" s="236"/>
      <c r="N56" s="236"/>
      <c r="O56" s="236"/>
      <c r="P56" s="236"/>
      <c r="Q56" s="236"/>
      <c r="R56" s="236"/>
      <c r="S56" s="236"/>
      <c r="T56" s="236"/>
      <c r="U56" s="236"/>
    </row>
    <row r="57" spans="1:21" ht="13.5">
      <c r="A57" s="236"/>
      <c r="B57" s="236"/>
      <c r="C57" s="242"/>
      <c r="D57" s="242"/>
      <c r="E57" s="242"/>
      <c r="F57" s="236"/>
      <c r="G57" s="236"/>
      <c r="H57" s="236"/>
      <c r="I57" s="236"/>
      <c r="J57" s="236"/>
      <c r="K57" s="236"/>
      <c r="L57" s="236"/>
      <c r="M57" s="236"/>
      <c r="N57" s="236"/>
      <c r="O57" s="236"/>
      <c r="P57" s="236"/>
      <c r="Q57" s="236"/>
      <c r="R57" s="236"/>
      <c r="S57" s="236"/>
      <c r="T57" s="236"/>
      <c r="U57" s="236"/>
    </row>
    <row r="58" spans="1:21" ht="13.5">
      <c r="A58" s="236"/>
      <c r="B58" s="236"/>
      <c r="C58" s="242"/>
      <c r="D58" s="242"/>
      <c r="E58" s="242"/>
      <c r="F58" s="236"/>
      <c r="G58" s="236"/>
      <c r="H58" s="236"/>
      <c r="I58" s="236"/>
      <c r="J58" s="236"/>
      <c r="K58" s="236"/>
      <c r="L58" s="236"/>
      <c r="M58" s="236"/>
      <c r="N58" s="236"/>
      <c r="O58" s="236"/>
      <c r="P58" s="236"/>
      <c r="Q58" s="236"/>
      <c r="R58" s="236"/>
      <c r="S58" s="236"/>
      <c r="T58" s="236"/>
      <c r="U58" s="236"/>
    </row>
    <row r="59" spans="1:21" ht="13.5">
      <c r="A59" s="236"/>
      <c r="B59" s="236"/>
      <c r="C59" s="242"/>
      <c r="D59" s="242"/>
      <c r="E59" s="242"/>
      <c r="F59" s="236"/>
      <c r="G59" s="236"/>
      <c r="H59" s="236"/>
      <c r="I59" s="236"/>
      <c r="J59" s="236"/>
      <c r="K59" s="236"/>
      <c r="L59" s="236"/>
      <c r="M59" s="236"/>
      <c r="N59" s="236"/>
      <c r="O59" s="236"/>
      <c r="P59" s="236"/>
      <c r="Q59" s="236"/>
      <c r="R59" s="236"/>
      <c r="S59" s="236"/>
      <c r="T59" s="236"/>
      <c r="U59" s="236"/>
    </row>
    <row r="60" spans="1:21" ht="13.5">
      <c r="A60" s="236"/>
      <c r="B60" s="236"/>
      <c r="C60" s="242"/>
      <c r="D60" s="242"/>
      <c r="E60" s="242"/>
      <c r="F60" s="236"/>
      <c r="G60" s="236"/>
      <c r="H60" s="236"/>
      <c r="I60" s="236"/>
      <c r="J60" s="236"/>
      <c r="K60" s="236"/>
      <c r="L60" s="236"/>
      <c r="M60" s="236"/>
      <c r="N60" s="236"/>
      <c r="O60" s="236"/>
      <c r="P60" s="236"/>
      <c r="Q60" s="236"/>
      <c r="R60" s="236"/>
      <c r="S60" s="236"/>
      <c r="T60" s="236"/>
      <c r="U60" s="236"/>
    </row>
    <row r="61" spans="1:21" ht="13.5">
      <c r="A61" s="236"/>
      <c r="B61" s="236"/>
      <c r="C61" s="242"/>
      <c r="D61" s="242"/>
      <c r="E61" s="242"/>
      <c r="F61" s="236"/>
      <c r="G61" s="236"/>
      <c r="H61" s="236"/>
      <c r="I61" s="236"/>
      <c r="J61" s="236"/>
      <c r="K61" s="236"/>
      <c r="L61" s="236"/>
      <c r="M61" s="236"/>
      <c r="N61" s="236"/>
      <c r="O61" s="236"/>
      <c r="P61" s="236"/>
      <c r="Q61" s="236"/>
      <c r="R61" s="236"/>
      <c r="S61" s="236"/>
      <c r="T61" s="236"/>
      <c r="U61" s="236"/>
    </row>
    <row r="62" spans="1:21" ht="13.5">
      <c r="A62" s="236"/>
      <c r="B62" s="236"/>
      <c r="C62" s="242"/>
      <c r="D62" s="242"/>
      <c r="E62" s="242"/>
      <c r="F62" s="236"/>
      <c r="G62" s="236"/>
      <c r="H62" s="236"/>
      <c r="I62" s="236"/>
      <c r="J62" s="236"/>
      <c r="K62" s="236"/>
      <c r="L62" s="236"/>
      <c r="M62" s="236"/>
      <c r="N62" s="236"/>
      <c r="O62" s="236"/>
      <c r="P62" s="236"/>
      <c r="Q62" s="236"/>
      <c r="R62" s="236"/>
      <c r="S62" s="236"/>
      <c r="T62" s="236"/>
      <c r="U62" s="236"/>
    </row>
    <row r="63" spans="1:21" ht="13.5">
      <c r="A63" s="236"/>
      <c r="B63" s="236"/>
      <c r="C63" s="242"/>
      <c r="D63" s="242"/>
      <c r="E63" s="242"/>
      <c r="F63" s="236"/>
      <c r="G63" s="236"/>
      <c r="H63" s="236"/>
      <c r="I63" s="236"/>
      <c r="J63" s="236"/>
      <c r="K63" s="236"/>
      <c r="L63" s="236"/>
      <c r="M63" s="236"/>
      <c r="N63" s="236"/>
      <c r="O63" s="236"/>
      <c r="P63" s="236"/>
      <c r="Q63" s="236"/>
      <c r="R63" s="236"/>
      <c r="S63" s="236"/>
      <c r="T63" s="236"/>
      <c r="U63" s="236"/>
    </row>
    <row r="64" spans="1:21" ht="13.5">
      <c r="A64" s="236"/>
      <c r="B64" s="236"/>
      <c r="C64" s="242"/>
      <c r="D64" s="242"/>
      <c r="E64" s="242"/>
      <c r="F64" s="236"/>
      <c r="G64" s="236"/>
      <c r="H64" s="236"/>
      <c r="I64" s="236"/>
      <c r="J64" s="236"/>
      <c r="K64" s="236"/>
      <c r="L64" s="236"/>
      <c r="M64" s="236"/>
      <c r="N64" s="236"/>
      <c r="O64" s="236"/>
      <c r="P64" s="236"/>
      <c r="Q64" s="236"/>
      <c r="R64" s="236"/>
      <c r="S64" s="236"/>
      <c r="T64" s="236"/>
      <c r="U64" s="236"/>
    </row>
    <row r="65" spans="1:21" ht="13.5">
      <c r="A65" s="236"/>
      <c r="B65" s="236"/>
      <c r="C65" s="242"/>
      <c r="D65" s="242"/>
      <c r="E65" s="242"/>
      <c r="F65" s="236"/>
      <c r="G65" s="236"/>
      <c r="H65" s="236"/>
      <c r="I65" s="236"/>
      <c r="J65" s="236"/>
      <c r="K65" s="236"/>
      <c r="L65" s="236"/>
      <c r="M65" s="236"/>
      <c r="N65" s="236"/>
      <c r="O65" s="236"/>
      <c r="P65" s="236"/>
      <c r="Q65" s="236"/>
      <c r="R65" s="236"/>
      <c r="S65" s="236"/>
      <c r="T65" s="236"/>
      <c r="U65" s="236"/>
    </row>
    <row r="66" spans="1:21" ht="13.5">
      <c r="A66" s="236"/>
      <c r="B66" s="236"/>
      <c r="C66" s="242"/>
      <c r="D66" s="242"/>
      <c r="E66" s="242"/>
      <c r="F66" s="236"/>
      <c r="G66" s="236"/>
      <c r="H66" s="236"/>
      <c r="I66" s="236"/>
      <c r="J66" s="236"/>
      <c r="K66" s="236"/>
      <c r="L66" s="236"/>
      <c r="M66" s="236"/>
      <c r="N66" s="236"/>
      <c r="O66" s="236"/>
      <c r="P66" s="236"/>
      <c r="Q66" s="236"/>
      <c r="R66" s="236"/>
      <c r="S66" s="236"/>
      <c r="T66" s="236"/>
      <c r="U66" s="236"/>
    </row>
    <row r="67" spans="1:21" ht="13.5">
      <c r="A67" s="236"/>
      <c r="B67" s="236"/>
      <c r="C67" s="242"/>
      <c r="D67" s="242"/>
      <c r="E67" s="242"/>
      <c r="F67" s="236"/>
      <c r="G67" s="236"/>
      <c r="H67" s="236"/>
      <c r="I67" s="236"/>
      <c r="J67" s="236"/>
      <c r="K67" s="236"/>
      <c r="L67" s="236"/>
      <c r="M67" s="236"/>
      <c r="N67" s="236"/>
      <c r="O67" s="236"/>
      <c r="P67" s="236"/>
      <c r="Q67" s="236"/>
      <c r="R67" s="236"/>
      <c r="S67" s="236"/>
      <c r="T67" s="236"/>
      <c r="U67" s="236"/>
    </row>
    <row r="68" spans="1:21" ht="13.5">
      <c r="A68" s="236"/>
      <c r="B68" s="236"/>
      <c r="C68" s="242"/>
      <c r="D68" s="242"/>
      <c r="E68" s="242"/>
      <c r="F68" s="236"/>
      <c r="G68" s="236"/>
      <c r="H68" s="236"/>
      <c r="I68" s="236"/>
      <c r="J68" s="236"/>
      <c r="K68" s="236"/>
      <c r="L68" s="236"/>
      <c r="M68" s="236"/>
      <c r="N68" s="236"/>
      <c r="O68" s="236"/>
      <c r="P68" s="236"/>
      <c r="Q68" s="236"/>
      <c r="R68" s="236"/>
      <c r="S68" s="236"/>
      <c r="T68" s="236"/>
      <c r="U68" s="236"/>
    </row>
    <row r="69" spans="1:21" ht="13.5">
      <c r="A69" s="236"/>
      <c r="B69" s="236"/>
      <c r="C69" s="242"/>
      <c r="D69" s="242"/>
      <c r="E69" s="242"/>
      <c r="F69" s="236"/>
      <c r="G69" s="236"/>
      <c r="H69" s="236"/>
      <c r="I69" s="236"/>
      <c r="J69" s="236"/>
      <c r="K69" s="236"/>
      <c r="L69" s="236"/>
      <c r="M69" s="236"/>
      <c r="N69" s="236"/>
      <c r="O69" s="236"/>
      <c r="P69" s="236"/>
      <c r="Q69" s="236"/>
      <c r="R69" s="236"/>
      <c r="S69" s="236"/>
      <c r="T69" s="236"/>
      <c r="U69" s="236"/>
    </row>
    <row r="70" spans="1:21" ht="13.5">
      <c r="A70" s="236"/>
      <c r="B70" s="236"/>
      <c r="C70" s="242"/>
      <c r="D70" s="242"/>
      <c r="E70" s="242"/>
      <c r="F70" s="236"/>
      <c r="G70" s="236"/>
      <c r="H70" s="236"/>
      <c r="I70" s="236"/>
      <c r="J70" s="236"/>
      <c r="K70" s="236"/>
      <c r="L70" s="236"/>
      <c r="M70" s="236"/>
      <c r="N70" s="236"/>
      <c r="O70" s="236"/>
      <c r="P70" s="236"/>
      <c r="Q70" s="236"/>
      <c r="R70" s="236"/>
      <c r="S70" s="236"/>
      <c r="T70" s="236"/>
      <c r="U70" s="236"/>
    </row>
    <row r="71" spans="1:21" ht="13.5">
      <c r="A71" s="236"/>
      <c r="B71" s="236"/>
      <c r="C71" s="242"/>
      <c r="D71" s="242"/>
      <c r="E71" s="242"/>
      <c r="F71" s="236"/>
      <c r="G71" s="236"/>
      <c r="H71" s="236"/>
      <c r="I71" s="236"/>
      <c r="J71" s="236"/>
      <c r="K71" s="236"/>
      <c r="L71" s="236"/>
      <c r="M71" s="236"/>
      <c r="N71" s="236"/>
      <c r="O71" s="236"/>
      <c r="P71" s="236"/>
      <c r="Q71" s="236"/>
      <c r="R71" s="236"/>
      <c r="S71" s="236"/>
      <c r="T71" s="236"/>
      <c r="U71" s="236"/>
    </row>
    <row r="72" spans="1:21" ht="13.5">
      <c r="A72" s="236"/>
      <c r="B72" s="236"/>
      <c r="C72" s="242"/>
      <c r="D72" s="242"/>
      <c r="E72" s="242"/>
      <c r="F72" s="236"/>
      <c r="G72" s="236"/>
      <c r="H72" s="236"/>
      <c r="I72" s="236"/>
      <c r="J72" s="236"/>
      <c r="K72" s="236"/>
      <c r="L72" s="236"/>
      <c r="M72" s="236"/>
      <c r="N72" s="236"/>
      <c r="O72" s="236"/>
      <c r="P72" s="236"/>
      <c r="Q72" s="236"/>
      <c r="R72" s="236"/>
      <c r="S72" s="236"/>
      <c r="T72" s="236"/>
      <c r="U72" s="236"/>
    </row>
    <row r="73" spans="1:21" ht="13.5">
      <c r="A73" s="236"/>
      <c r="B73" s="236"/>
      <c r="C73" s="242"/>
      <c r="D73" s="242"/>
      <c r="E73" s="242"/>
      <c r="F73" s="236"/>
      <c r="G73" s="236"/>
      <c r="H73" s="236"/>
      <c r="I73" s="236"/>
      <c r="J73" s="236"/>
      <c r="K73" s="236"/>
      <c r="L73" s="236"/>
      <c r="M73" s="236"/>
      <c r="N73" s="236"/>
      <c r="O73" s="236"/>
      <c r="P73" s="236"/>
      <c r="Q73" s="236"/>
      <c r="R73" s="236"/>
      <c r="S73" s="236"/>
      <c r="T73" s="236"/>
      <c r="U73" s="236"/>
    </row>
    <row r="74" spans="1:21" ht="13.5">
      <c r="A74" s="236"/>
      <c r="B74" s="236"/>
      <c r="C74" s="242"/>
      <c r="D74" s="242"/>
      <c r="E74" s="242"/>
      <c r="F74" s="236"/>
      <c r="G74" s="236"/>
      <c r="H74" s="236"/>
      <c r="I74" s="236"/>
      <c r="J74" s="236"/>
      <c r="K74" s="236"/>
      <c r="L74" s="236"/>
      <c r="M74" s="236"/>
      <c r="N74" s="236"/>
      <c r="O74" s="236"/>
      <c r="P74" s="236"/>
      <c r="Q74" s="236"/>
      <c r="R74" s="236"/>
      <c r="S74" s="236"/>
      <c r="T74" s="236"/>
      <c r="U74" s="236"/>
    </row>
    <row r="75" spans="1:21" ht="13.5">
      <c r="A75" s="236"/>
      <c r="B75" s="236"/>
      <c r="C75" s="242"/>
      <c r="D75" s="242"/>
      <c r="E75" s="242"/>
      <c r="F75" s="236"/>
      <c r="G75" s="236"/>
      <c r="H75" s="236"/>
      <c r="I75" s="236"/>
      <c r="J75" s="236"/>
      <c r="K75" s="236"/>
      <c r="L75" s="236"/>
      <c r="M75" s="236"/>
      <c r="N75" s="236"/>
      <c r="O75" s="236"/>
      <c r="P75" s="236"/>
      <c r="Q75" s="236"/>
      <c r="R75" s="236"/>
      <c r="S75" s="236"/>
      <c r="T75" s="236"/>
      <c r="U75" s="236"/>
    </row>
    <row r="76" spans="1:21" ht="13.5">
      <c r="A76" s="236"/>
      <c r="B76" s="236"/>
      <c r="C76" s="242"/>
      <c r="D76" s="242"/>
      <c r="E76" s="242"/>
      <c r="F76" s="236"/>
      <c r="G76" s="236"/>
      <c r="H76" s="236"/>
      <c r="I76" s="236"/>
      <c r="J76" s="236"/>
      <c r="K76" s="236"/>
      <c r="L76" s="236"/>
      <c r="M76" s="236"/>
      <c r="N76" s="236"/>
      <c r="O76" s="236"/>
      <c r="P76" s="236"/>
      <c r="Q76" s="236"/>
      <c r="R76" s="236"/>
      <c r="S76" s="236"/>
      <c r="T76" s="236"/>
      <c r="U76" s="236"/>
    </row>
    <row r="77" spans="1:21" ht="13.5">
      <c r="A77" s="236"/>
      <c r="B77" s="236"/>
      <c r="C77" s="242"/>
      <c r="D77" s="242"/>
      <c r="E77" s="242"/>
      <c r="F77" s="236"/>
      <c r="G77" s="236"/>
      <c r="H77" s="236"/>
      <c r="I77" s="236"/>
      <c r="J77" s="236"/>
      <c r="K77" s="236"/>
      <c r="L77" s="236"/>
      <c r="M77" s="236"/>
      <c r="N77" s="236"/>
      <c r="O77" s="236"/>
      <c r="P77" s="236"/>
      <c r="Q77" s="236"/>
      <c r="R77" s="236"/>
      <c r="S77" s="236"/>
      <c r="T77" s="236"/>
      <c r="U77" s="236"/>
    </row>
    <row r="78" spans="1:21" ht="13.5">
      <c r="A78" s="236"/>
      <c r="B78" s="236"/>
      <c r="C78" s="242"/>
      <c r="D78" s="242"/>
      <c r="E78" s="242"/>
      <c r="F78" s="236"/>
      <c r="G78" s="236"/>
      <c r="H78" s="236"/>
      <c r="I78" s="236"/>
      <c r="J78" s="236"/>
      <c r="K78" s="236"/>
      <c r="L78" s="236"/>
      <c r="M78" s="236"/>
      <c r="N78" s="236"/>
      <c r="O78" s="236"/>
      <c r="P78" s="236"/>
      <c r="Q78" s="236"/>
      <c r="R78" s="236"/>
      <c r="S78" s="236"/>
      <c r="T78" s="236"/>
      <c r="U78" s="236"/>
    </row>
    <row r="79" spans="1:21" ht="13.5">
      <c r="A79" s="236"/>
      <c r="B79" s="236"/>
      <c r="C79" s="242"/>
      <c r="D79" s="242"/>
      <c r="E79" s="242"/>
      <c r="F79" s="236"/>
      <c r="G79" s="236"/>
      <c r="H79" s="236"/>
      <c r="I79" s="236"/>
      <c r="J79" s="236"/>
      <c r="K79" s="236"/>
      <c r="L79" s="236"/>
      <c r="M79" s="236"/>
      <c r="N79" s="236"/>
      <c r="O79" s="236"/>
      <c r="P79" s="236"/>
      <c r="Q79" s="236"/>
      <c r="R79" s="236"/>
      <c r="S79" s="236"/>
      <c r="T79" s="236"/>
      <c r="U79" s="236"/>
    </row>
    <row r="80" spans="1:21" ht="13.5">
      <c r="A80" s="236"/>
      <c r="B80" s="236"/>
      <c r="C80" s="242"/>
      <c r="D80" s="242"/>
      <c r="E80" s="242"/>
      <c r="F80" s="236"/>
      <c r="G80" s="236"/>
      <c r="H80" s="236"/>
      <c r="I80" s="236"/>
      <c r="J80" s="236"/>
      <c r="K80" s="236"/>
      <c r="L80" s="236"/>
      <c r="M80" s="236"/>
      <c r="N80" s="236"/>
      <c r="O80" s="236"/>
      <c r="P80" s="236"/>
      <c r="Q80" s="236"/>
      <c r="R80" s="236"/>
      <c r="S80" s="236"/>
      <c r="T80" s="236"/>
      <c r="U80" s="236"/>
    </row>
    <row r="81" spans="1:21" ht="13.5">
      <c r="A81" s="236"/>
      <c r="B81" s="236"/>
      <c r="C81" s="242"/>
      <c r="D81" s="242"/>
      <c r="E81" s="242"/>
      <c r="F81" s="236"/>
      <c r="G81" s="236"/>
      <c r="H81" s="236"/>
      <c r="I81" s="236"/>
      <c r="J81" s="236"/>
      <c r="K81" s="236"/>
      <c r="L81" s="236"/>
      <c r="M81" s="236"/>
      <c r="N81" s="236"/>
      <c r="O81" s="236"/>
      <c r="P81" s="236"/>
      <c r="Q81" s="236"/>
      <c r="R81" s="236"/>
      <c r="S81" s="236"/>
      <c r="T81" s="236"/>
      <c r="U81" s="236"/>
    </row>
    <row r="82" spans="1:21" ht="13.5">
      <c r="A82" s="236"/>
      <c r="B82" s="236"/>
      <c r="C82" s="242"/>
      <c r="D82" s="242"/>
      <c r="E82" s="242"/>
      <c r="F82" s="236"/>
      <c r="G82" s="236"/>
      <c r="H82" s="236"/>
      <c r="I82" s="236"/>
      <c r="J82" s="236"/>
      <c r="K82" s="236"/>
      <c r="L82" s="236"/>
      <c r="M82" s="236"/>
      <c r="N82" s="236"/>
      <c r="O82" s="236"/>
      <c r="P82" s="236"/>
      <c r="Q82" s="236"/>
      <c r="R82" s="236"/>
      <c r="S82" s="236"/>
      <c r="T82" s="236"/>
      <c r="U82" s="236"/>
    </row>
    <row r="83" spans="1:21" ht="13.5">
      <c r="A83" s="236"/>
      <c r="B83" s="236"/>
      <c r="C83" s="242"/>
      <c r="D83" s="242"/>
      <c r="E83" s="242"/>
      <c r="F83" s="236"/>
      <c r="G83" s="236"/>
      <c r="H83" s="236"/>
      <c r="I83" s="236"/>
      <c r="J83" s="236"/>
      <c r="K83" s="236"/>
      <c r="L83" s="236"/>
      <c r="M83" s="236"/>
      <c r="N83" s="236"/>
      <c r="O83" s="236"/>
      <c r="P83" s="236"/>
      <c r="Q83" s="236"/>
      <c r="R83" s="236"/>
      <c r="S83" s="236"/>
      <c r="T83" s="236"/>
      <c r="U83" s="236"/>
    </row>
    <row r="84" spans="1:21" ht="13.5">
      <c r="A84" s="236"/>
      <c r="B84" s="236"/>
      <c r="C84" s="242"/>
      <c r="D84" s="242"/>
      <c r="E84" s="242"/>
      <c r="F84" s="236"/>
      <c r="G84" s="236"/>
      <c r="H84" s="236"/>
      <c r="I84" s="236"/>
      <c r="J84" s="236"/>
      <c r="K84" s="236"/>
      <c r="L84" s="236"/>
      <c r="M84" s="236"/>
      <c r="N84" s="236"/>
      <c r="O84" s="236"/>
      <c r="P84" s="236"/>
      <c r="Q84" s="236"/>
      <c r="R84" s="236"/>
      <c r="S84" s="236"/>
      <c r="T84" s="236"/>
      <c r="U84" s="236"/>
    </row>
    <row r="85" spans="1:21" ht="13.5">
      <c r="A85" s="236"/>
      <c r="B85" s="236"/>
      <c r="C85" s="242"/>
      <c r="D85" s="242"/>
      <c r="E85" s="242"/>
      <c r="F85" s="236"/>
      <c r="G85" s="236"/>
      <c r="H85" s="236"/>
      <c r="I85" s="236"/>
      <c r="J85" s="236"/>
      <c r="K85" s="236"/>
      <c r="L85" s="236"/>
      <c r="M85" s="236"/>
      <c r="N85" s="236"/>
      <c r="O85" s="236"/>
      <c r="P85" s="236"/>
      <c r="Q85" s="236"/>
      <c r="R85" s="236"/>
      <c r="S85" s="236"/>
      <c r="T85" s="236"/>
      <c r="U85" s="236"/>
    </row>
    <row r="86" spans="1:21" ht="13.5">
      <c r="A86" s="236"/>
      <c r="B86" s="236"/>
      <c r="C86" s="242"/>
      <c r="D86" s="242"/>
      <c r="E86" s="242"/>
      <c r="F86" s="236"/>
      <c r="G86" s="236"/>
      <c r="H86" s="236"/>
      <c r="I86" s="236"/>
      <c r="J86" s="236"/>
      <c r="K86" s="236"/>
      <c r="L86" s="236"/>
      <c r="M86" s="236"/>
      <c r="N86" s="236"/>
      <c r="O86" s="236"/>
      <c r="P86" s="236"/>
      <c r="Q86" s="236"/>
      <c r="R86" s="236"/>
      <c r="S86" s="236"/>
      <c r="T86" s="236"/>
      <c r="U86" s="236"/>
    </row>
    <row r="87" spans="1:21" ht="13.5">
      <c r="A87" s="236"/>
      <c r="B87" s="236"/>
      <c r="C87" s="242"/>
      <c r="D87" s="242"/>
      <c r="E87" s="242"/>
      <c r="F87" s="236"/>
      <c r="G87" s="236"/>
      <c r="H87" s="236"/>
      <c r="I87" s="236"/>
      <c r="J87" s="236"/>
      <c r="K87" s="236"/>
      <c r="L87" s="236"/>
      <c r="M87" s="236"/>
      <c r="N87" s="236"/>
      <c r="O87" s="236"/>
      <c r="P87" s="236"/>
      <c r="Q87" s="236"/>
      <c r="R87" s="236"/>
      <c r="S87" s="236"/>
      <c r="T87" s="236"/>
      <c r="U87" s="236"/>
    </row>
    <row r="88" spans="1:21" ht="13.5">
      <c r="A88" s="236"/>
      <c r="B88" s="236"/>
      <c r="C88" s="242"/>
      <c r="D88" s="242"/>
      <c r="E88" s="242"/>
      <c r="F88" s="236"/>
      <c r="G88" s="236"/>
      <c r="H88" s="236"/>
      <c r="I88" s="236"/>
      <c r="J88" s="236"/>
      <c r="K88" s="236"/>
      <c r="L88" s="236"/>
      <c r="M88" s="236"/>
      <c r="N88" s="236"/>
      <c r="O88" s="236"/>
      <c r="P88" s="236"/>
      <c r="Q88" s="236"/>
      <c r="R88" s="236"/>
      <c r="S88" s="236"/>
      <c r="T88" s="236"/>
      <c r="U88" s="236"/>
    </row>
  </sheetData>
  <sheetProtection/>
  <mergeCells count="4">
    <mergeCell ref="B3:I6"/>
    <mergeCell ref="C11:I11"/>
    <mergeCell ref="C25:I28"/>
    <mergeCell ref="C43:I43"/>
  </mergeCells>
  <printOptions/>
  <pageMargins left="0.75" right="0.75" top="1" bottom="1" header="0.512" footer="0.512"/>
  <pageSetup orientation="portrait" paperSize="9"/>
  <drawing r:id="rId1"/>
</worksheet>
</file>

<file path=xl/worksheets/sheet7.xml><?xml version="1.0" encoding="utf-8"?>
<worksheet xmlns="http://schemas.openxmlformats.org/spreadsheetml/2006/main" xmlns:r="http://schemas.openxmlformats.org/officeDocument/2006/relationships">
  <sheetPr>
    <tabColor indexed="10"/>
  </sheetPr>
  <dimension ref="A1:H39"/>
  <sheetViews>
    <sheetView zoomScalePageLayoutView="0" workbookViewId="0" topLeftCell="A1">
      <selection activeCell="A1" sqref="A1"/>
    </sheetView>
  </sheetViews>
  <sheetFormatPr defaultColWidth="9.140625" defaultRowHeight="12.75"/>
  <cols>
    <col min="1" max="1" width="2.28125" style="0" customWidth="1"/>
    <col min="2" max="2" width="20.00390625" style="0" customWidth="1"/>
    <col min="3" max="3" width="17.8515625" style="0" customWidth="1"/>
    <col min="4" max="4" width="19.28125" style="0" customWidth="1"/>
  </cols>
  <sheetData>
    <row r="1" spans="1:7" ht="18.75">
      <c r="A1" s="213" t="s">
        <v>182</v>
      </c>
      <c r="B1" s="214"/>
      <c r="C1" s="214"/>
      <c r="D1" s="214"/>
      <c r="E1" s="214"/>
      <c r="F1" s="214"/>
      <c r="G1" s="214"/>
    </row>
    <row r="2" spans="1:8" ht="18.75">
      <c r="A2" s="214"/>
      <c r="B2" s="214"/>
      <c r="C2" s="214"/>
      <c r="D2" s="215"/>
      <c r="E2" s="214"/>
      <c r="F2" s="214"/>
      <c r="G2" s="214"/>
      <c r="H2" s="214"/>
    </row>
    <row r="3" spans="1:8" ht="17.25">
      <c r="A3" s="216"/>
      <c r="B3" s="217" t="s">
        <v>183</v>
      </c>
      <c r="C3" s="217"/>
      <c r="D3" s="216"/>
      <c r="E3" s="216"/>
      <c r="F3" s="216"/>
      <c r="G3" s="216"/>
      <c r="H3" s="216"/>
    </row>
    <row r="4" spans="1:8" ht="19.5" thickBot="1">
      <c r="A4" s="214"/>
      <c r="B4" s="218"/>
      <c r="C4" s="218"/>
      <c r="D4" s="214"/>
      <c r="E4" s="214"/>
      <c r="F4" s="214"/>
      <c r="G4" s="214"/>
      <c r="H4" s="214"/>
    </row>
    <row r="5" spans="1:8" ht="18.75">
      <c r="A5" s="214"/>
      <c r="B5" s="219" t="s">
        <v>184</v>
      </c>
      <c r="C5" s="220" t="s">
        <v>185</v>
      </c>
      <c r="D5" s="221" t="s">
        <v>186</v>
      </c>
      <c r="E5" s="214"/>
      <c r="F5" s="214"/>
      <c r="G5" s="214"/>
      <c r="H5" s="214"/>
    </row>
    <row r="6" spans="1:8" ht="19.5" thickBot="1">
      <c r="A6" s="214"/>
      <c r="B6" s="222">
        <v>18933</v>
      </c>
      <c r="C6" s="223">
        <f>ROUNDDOWN(IF(B6&gt;1000000,1000000*0.1021+(B6-1000000)*0.2042,B6*0.1021),0)</f>
        <v>1933</v>
      </c>
      <c r="D6" s="224">
        <f>B6-C6</f>
        <v>17000</v>
      </c>
      <c r="E6" s="214"/>
      <c r="F6" s="214"/>
      <c r="G6" s="214"/>
      <c r="H6" s="214"/>
    </row>
    <row r="7" spans="1:8" ht="18.75">
      <c r="A7" s="214"/>
      <c r="B7" s="225" t="s">
        <v>187</v>
      </c>
      <c r="C7" s="226"/>
      <c r="D7" s="226"/>
      <c r="E7" s="214"/>
      <c r="F7" s="214"/>
      <c r="G7" s="214"/>
      <c r="H7" s="214"/>
    </row>
    <row r="8" spans="1:8" ht="19.5" thickBot="1">
      <c r="A8" s="214"/>
      <c r="B8" s="225"/>
      <c r="C8" s="226"/>
      <c r="D8" s="226"/>
      <c r="E8" s="214"/>
      <c r="F8" s="214"/>
      <c r="G8" s="214"/>
      <c r="H8" s="214"/>
    </row>
    <row r="9" spans="1:8" ht="20.25" thickBot="1" thickTop="1">
      <c r="A9" s="214"/>
      <c r="B9" s="227"/>
      <c r="C9" s="275"/>
      <c r="D9" s="276" t="s">
        <v>243</v>
      </c>
      <c r="E9" s="214"/>
      <c r="F9" s="214"/>
      <c r="G9" s="214"/>
      <c r="H9" s="214"/>
    </row>
    <row r="10" spans="1:8" ht="18.75" thickBot="1" thickTop="1">
      <c r="A10" s="262"/>
      <c r="B10" s="263" t="s">
        <v>188</v>
      </c>
      <c r="C10" s="256"/>
      <c r="D10" s="257"/>
      <c r="E10" s="256"/>
      <c r="F10" s="257"/>
      <c r="G10" s="257"/>
      <c r="H10" s="258"/>
    </row>
    <row r="11" spans="1:8" ht="20.25" thickBot="1" thickTop="1">
      <c r="A11" s="264"/>
      <c r="B11" s="254" t="s">
        <v>222</v>
      </c>
      <c r="C11" s="255"/>
      <c r="D11" s="253"/>
      <c r="E11" s="253"/>
      <c r="F11" s="368" t="s">
        <v>237</v>
      </c>
      <c r="G11" s="369"/>
      <c r="H11" s="370"/>
    </row>
    <row r="12" spans="1:8" ht="18.75">
      <c r="A12" s="264"/>
      <c r="B12" s="281" t="s">
        <v>184</v>
      </c>
      <c r="C12" s="267" t="s">
        <v>185</v>
      </c>
      <c r="D12" s="268" t="s">
        <v>186</v>
      </c>
      <c r="E12" s="253"/>
      <c r="F12" s="371"/>
      <c r="G12" s="372"/>
      <c r="H12" s="373"/>
    </row>
    <row r="13" spans="1:8" ht="19.5" thickBot="1">
      <c r="A13" s="265"/>
      <c r="B13" s="282">
        <f>ROUNDDOWN(IF(D13&gt;897900,897900/0.8979+(D13-897900)/0.7958,D13/0.8979),0)</f>
        <v>22274</v>
      </c>
      <c r="C13" s="259">
        <f>ROUNDDOWN(IF(B13&gt;1000000,1000000*0.1021+(B13-1000000)*0.2042,B13*0.1021),0)</f>
        <v>2274</v>
      </c>
      <c r="D13" s="260">
        <v>20000</v>
      </c>
      <c r="E13" s="261"/>
      <c r="F13" s="374"/>
      <c r="G13" s="375"/>
      <c r="H13" s="376"/>
    </row>
    <row r="14" spans="1:8" ht="20.25" thickBot="1" thickTop="1">
      <c r="A14" s="214"/>
      <c r="B14" s="227"/>
      <c r="C14" s="214"/>
      <c r="D14" s="214"/>
      <c r="E14" s="214"/>
      <c r="F14" s="214"/>
      <c r="G14" s="214"/>
      <c r="H14" s="214"/>
    </row>
    <row r="15" spans="1:8" ht="18.75" thickBot="1" thickTop="1">
      <c r="A15" s="262"/>
      <c r="B15" s="263" t="s">
        <v>188</v>
      </c>
      <c r="C15" s="256"/>
      <c r="D15" s="257"/>
      <c r="E15" s="256"/>
      <c r="F15" s="257"/>
      <c r="G15" s="257"/>
      <c r="H15" s="258"/>
    </row>
    <row r="16" spans="1:8" ht="20.25" thickBot="1" thickTop="1">
      <c r="A16" s="264"/>
      <c r="B16" s="254" t="s">
        <v>222</v>
      </c>
      <c r="C16" s="255"/>
      <c r="D16" s="253"/>
      <c r="E16" s="253"/>
      <c r="F16" s="368" t="s">
        <v>238</v>
      </c>
      <c r="G16" s="369"/>
      <c r="H16" s="370"/>
    </row>
    <row r="17" spans="1:8" ht="18.75">
      <c r="A17" s="264"/>
      <c r="B17" s="281" t="s">
        <v>184</v>
      </c>
      <c r="C17" s="267" t="s">
        <v>185</v>
      </c>
      <c r="D17" s="268" t="s">
        <v>186</v>
      </c>
      <c r="E17" s="253"/>
      <c r="F17" s="371"/>
      <c r="G17" s="372"/>
      <c r="H17" s="373"/>
    </row>
    <row r="18" spans="1:8" ht="19.5" thickBot="1">
      <c r="A18" s="265"/>
      <c r="B18" s="282">
        <f>ROUNDDOWN(IF(D18&gt;897900,897900/0.8979+(D18-897900)/0.7958,D18/0.8979),0)</f>
        <v>18933</v>
      </c>
      <c r="C18" s="259">
        <f>ROUNDDOWN(IF(B18&gt;1000000,1000000*0.1021+(B18-1000000)*0.2042,B18*0.1021),0)</f>
        <v>1933</v>
      </c>
      <c r="D18" s="260">
        <v>17000</v>
      </c>
      <c r="E18" s="261"/>
      <c r="F18" s="374"/>
      <c r="G18" s="375"/>
      <c r="H18" s="376"/>
    </row>
    <row r="19" spans="1:8" ht="20.25" thickBot="1" thickTop="1">
      <c r="A19" s="214"/>
      <c r="B19" s="214"/>
      <c r="C19" s="214"/>
      <c r="D19" s="214"/>
      <c r="E19" s="214"/>
      <c r="F19" s="214"/>
      <c r="G19" s="214"/>
      <c r="H19" s="214"/>
    </row>
    <row r="20" spans="1:8" ht="18.75" thickBot="1" thickTop="1">
      <c r="A20" s="262"/>
      <c r="B20" s="263" t="s">
        <v>188</v>
      </c>
      <c r="C20" s="256"/>
      <c r="D20" s="257"/>
      <c r="E20" s="256"/>
      <c r="F20" s="257"/>
      <c r="G20" s="257"/>
      <c r="H20" s="258"/>
    </row>
    <row r="21" spans="1:8" ht="20.25" thickBot="1" thickTop="1">
      <c r="A21" s="264"/>
      <c r="B21" s="254" t="s">
        <v>222</v>
      </c>
      <c r="C21" s="255"/>
      <c r="D21" s="253"/>
      <c r="E21" s="253"/>
      <c r="F21" s="368" t="s">
        <v>242</v>
      </c>
      <c r="G21" s="369"/>
      <c r="H21" s="370"/>
    </row>
    <row r="22" spans="1:8" ht="18.75">
      <c r="A22" s="264"/>
      <c r="B22" s="273" t="s">
        <v>239</v>
      </c>
      <c r="C22" s="279" t="s">
        <v>240</v>
      </c>
      <c r="D22" s="274" t="s">
        <v>241</v>
      </c>
      <c r="E22" s="253"/>
      <c r="F22" s="371"/>
      <c r="G22" s="372"/>
      <c r="H22" s="373"/>
    </row>
    <row r="23" spans="1:8" ht="19.5" thickBot="1">
      <c r="A23" s="265"/>
      <c r="B23" s="266">
        <f>+B13+B18</f>
        <v>41207</v>
      </c>
      <c r="C23" s="277">
        <f>+C13+C18</f>
        <v>4207</v>
      </c>
      <c r="D23" s="278">
        <f>+D13+D18</f>
        <v>37000</v>
      </c>
      <c r="E23" s="261"/>
      <c r="F23" s="374"/>
      <c r="G23" s="375"/>
      <c r="H23" s="376"/>
    </row>
    <row r="24" spans="1:8" ht="19.5" thickTop="1">
      <c r="A24" s="214"/>
      <c r="B24" s="214"/>
      <c r="C24" s="214"/>
      <c r="D24" s="214"/>
      <c r="E24" s="214"/>
      <c r="F24" s="214"/>
      <c r="G24" s="214"/>
      <c r="H24" s="214"/>
    </row>
    <row r="25" spans="1:8" ht="18.75">
      <c r="A25" s="214"/>
      <c r="B25" s="214"/>
      <c r="C25" s="214"/>
      <c r="D25" s="214"/>
      <c r="E25" s="214"/>
      <c r="F25" s="214"/>
      <c r="G25" s="214"/>
      <c r="H25" s="214"/>
    </row>
    <row r="26" spans="1:8" ht="18.75">
      <c r="A26" s="214"/>
      <c r="B26" s="214"/>
      <c r="C26" s="214"/>
      <c r="D26" s="214"/>
      <c r="E26" s="214"/>
      <c r="F26" s="214"/>
      <c r="G26" s="214"/>
      <c r="H26" s="214"/>
    </row>
    <row r="27" spans="1:8" ht="17.25">
      <c r="A27" s="216"/>
      <c r="B27" s="216" t="s">
        <v>189</v>
      </c>
      <c r="C27" s="216"/>
      <c r="D27" s="216"/>
      <c r="E27" s="216"/>
      <c r="F27" s="216"/>
      <c r="G27" s="216"/>
      <c r="H27" s="216"/>
    </row>
    <row r="28" spans="1:8" ht="19.5" thickBot="1">
      <c r="A28" s="214"/>
      <c r="B28" s="218"/>
      <c r="C28" s="218"/>
      <c r="D28" s="214"/>
      <c r="E28" s="214"/>
      <c r="F28" s="214"/>
      <c r="G28" s="214"/>
      <c r="H28" s="214"/>
    </row>
    <row r="29" spans="1:8" ht="18.75">
      <c r="A29" s="214"/>
      <c r="B29" s="219" t="s">
        <v>184</v>
      </c>
      <c r="C29" s="220" t="s">
        <v>185</v>
      </c>
      <c r="D29" s="221" t="s">
        <v>190</v>
      </c>
      <c r="E29" s="214"/>
      <c r="F29" s="214"/>
      <c r="G29" s="214"/>
      <c r="H29" s="214"/>
    </row>
    <row r="30" spans="1:8" ht="19.5" thickBot="1">
      <c r="A30" s="214"/>
      <c r="B30" s="222">
        <v>18831</v>
      </c>
      <c r="C30" s="223">
        <f>ROUNDDOWN(IF(B30&gt;1050000,1050000/1.05*0.1021+(B30-1050000)/1.05*0.2042,B30/1.05*0.1021),0)</f>
        <v>1831</v>
      </c>
      <c r="D30" s="224">
        <f>B30-C30</f>
        <v>17000</v>
      </c>
      <c r="E30" s="214"/>
      <c r="F30" s="214"/>
      <c r="G30" s="214"/>
      <c r="H30" s="214"/>
    </row>
    <row r="31" spans="1:8" ht="18.75">
      <c r="A31" s="214"/>
      <c r="B31" s="225" t="s">
        <v>187</v>
      </c>
      <c r="C31" s="226"/>
      <c r="D31" s="226"/>
      <c r="E31" s="214"/>
      <c r="F31" s="214"/>
      <c r="G31" s="214"/>
      <c r="H31" s="214"/>
    </row>
    <row r="32" spans="1:8" ht="18.75">
      <c r="A32" s="214"/>
      <c r="B32" s="227"/>
      <c r="C32" s="226"/>
      <c r="D32" s="226"/>
      <c r="E32" s="214"/>
      <c r="F32" s="214"/>
      <c r="G32" s="214"/>
      <c r="H32" s="214"/>
    </row>
    <row r="33" spans="1:8" ht="17.25">
      <c r="A33" s="216"/>
      <c r="B33" s="216" t="s">
        <v>191</v>
      </c>
      <c r="C33" s="216"/>
      <c r="D33" s="216"/>
      <c r="E33" s="216"/>
      <c r="F33" s="216"/>
      <c r="G33" s="216"/>
      <c r="H33" s="216"/>
    </row>
    <row r="34" spans="1:8" ht="19.5" thickBot="1">
      <c r="A34" s="214"/>
      <c r="B34" s="218"/>
      <c r="C34" s="218"/>
      <c r="D34" s="214"/>
      <c r="E34" s="214"/>
      <c r="F34" s="214"/>
      <c r="G34" s="214"/>
      <c r="H34" s="214"/>
    </row>
    <row r="35" spans="1:8" ht="18.75">
      <c r="A35" s="214"/>
      <c r="B35" s="219" t="s">
        <v>184</v>
      </c>
      <c r="C35" s="220" t="s">
        <v>185</v>
      </c>
      <c r="D35" s="221" t="s">
        <v>190</v>
      </c>
      <c r="E35" s="214"/>
      <c r="F35" s="214"/>
      <c r="G35" s="214"/>
      <c r="H35" s="214"/>
    </row>
    <row r="36" spans="1:8" ht="19.5" thickBot="1">
      <c r="A36" s="214"/>
      <c r="B36" s="228">
        <f>ROUNDDOWN(IF(D36&gt;947900,947900/0.9479*1.05+(D36-947900)/0.8458*1.05,D36/0.9479*1.05),0)</f>
        <v>18831</v>
      </c>
      <c r="C36" s="223">
        <f>ROUNDDOWN(IF(B36&gt;1050000,1050000/1.05*0.1021+(B36-1050000)/1.05*0.2042,B36/1.05*0.1021),0)</f>
        <v>1831</v>
      </c>
      <c r="D36" s="229">
        <v>17000</v>
      </c>
      <c r="E36" s="214"/>
      <c r="F36" s="214"/>
      <c r="G36" s="214"/>
      <c r="H36" s="214"/>
    </row>
    <row r="37" spans="1:8" ht="18.75">
      <c r="A37" s="214"/>
      <c r="B37" s="227"/>
      <c r="C37" s="214"/>
      <c r="D37" s="214"/>
      <c r="E37" s="214"/>
      <c r="F37" s="214"/>
      <c r="G37" s="214"/>
      <c r="H37" s="214"/>
    </row>
    <row r="38" spans="1:7" ht="17.25">
      <c r="A38" s="230"/>
      <c r="B38" s="230"/>
      <c r="C38" s="230"/>
      <c r="D38" s="230"/>
      <c r="E38" s="230"/>
      <c r="F38" s="230"/>
      <c r="G38" s="230"/>
    </row>
    <row r="39" spans="1:7" ht="17.25">
      <c r="A39" s="230"/>
      <c r="B39" s="230"/>
      <c r="C39" s="230"/>
      <c r="D39" s="230"/>
      <c r="E39" s="230"/>
      <c r="F39" s="230"/>
      <c r="G39" s="230"/>
    </row>
  </sheetData>
  <sheetProtection sheet="1" objects="1" scenarios="1"/>
  <mergeCells count="3">
    <mergeCell ref="F11:H13"/>
    <mergeCell ref="F16:H18"/>
    <mergeCell ref="F21:H23"/>
  </mergeCells>
  <printOptions/>
  <pageMargins left="0.75" right="0.75" top="1" bottom="1"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0" t="s">
        <v>77</v>
      </c>
      <c r="D1" s="401"/>
      <c r="E1" s="401"/>
      <c r="F1" s="401"/>
      <c r="G1" s="17"/>
      <c r="H1" s="21"/>
    </row>
    <row r="2" spans="2:8" ht="15" customHeight="1">
      <c r="B2" s="402"/>
      <c r="C2" s="401"/>
      <c r="D2" s="401"/>
      <c r="E2" s="401"/>
      <c r="F2" s="401"/>
      <c r="G2" s="79"/>
      <c r="H2" s="22"/>
    </row>
    <row r="3" spans="2:8" ht="13.5" customHeight="1">
      <c r="B3" s="314"/>
      <c r="C3" s="401"/>
      <c r="D3" s="401"/>
      <c r="E3" s="401"/>
      <c r="F3" s="401"/>
      <c r="G3" s="79"/>
      <c r="H3" s="73"/>
    </row>
    <row r="4" spans="2:8" s="2" customFormat="1" ht="13.5">
      <c r="B4" s="24"/>
      <c r="C4" s="24"/>
      <c r="D4" s="24"/>
      <c r="E4" s="19"/>
      <c r="F4" s="20"/>
      <c r="G4" s="20"/>
      <c r="H4" s="21"/>
    </row>
    <row r="5" spans="2:8" s="2" customFormat="1" ht="17.25">
      <c r="B5" s="403" t="s">
        <v>250</v>
      </c>
      <c r="C5" s="298"/>
      <c r="D5" s="298"/>
      <c r="E5" s="298"/>
      <c r="F5" s="298"/>
      <c r="G5" s="67"/>
      <c r="H5" s="21"/>
    </row>
    <row r="6" spans="2:8" s="2" customFormat="1" ht="17.25">
      <c r="B6" s="78"/>
      <c r="C6" s="12"/>
      <c r="D6" s="12"/>
      <c r="E6" s="20"/>
      <c r="F6" s="67"/>
      <c r="G6" s="67"/>
      <c r="H6" s="21"/>
    </row>
    <row r="7" spans="2:8" s="2" customFormat="1" ht="15.75">
      <c r="B7" s="384" t="s">
        <v>62</v>
      </c>
      <c r="C7" s="413" t="str">
        <f>+'予算書'!B6</f>
        <v>臨床生理</v>
      </c>
      <c r="D7" s="408" t="s">
        <v>79</v>
      </c>
      <c r="E7" s="409"/>
      <c r="F7" s="410"/>
      <c r="G7" s="386"/>
      <c r="H7" s="89"/>
    </row>
    <row r="8" spans="2:8" s="2" customFormat="1" ht="13.5" customHeight="1">
      <c r="B8" s="385"/>
      <c r="C8" s="414"/>
      <c r="D8" s="411"/>
      <c r="E8" s="411"/>
      <c r="F8" s="412"/>
      <c r="G8" s="387"/>
      <c r="H8" s="90"/>
    </row>
    <row r="9" spans="2:8" s="2" customFormat="1" ht="13.5" customHeight="1">
      <c r="B9" s="396" t="s">
        <v>63</v>
      </c>
      <c r="C9" s="390" t="str">
        <f>+'予算書'!C11</f>
        <v>平成27年　3月21日（土）　13：50 ～ 16：30</v>
      </c>
      <c r="D9" s="391"/>
      <c r="E9" s="391"/>
      <c r="F9" s="392"/>
      <c r="G9" s="388"/>
      <c r="H9" s="90"/>
    </row>
    <row r="10" spans="2:8" s="2" customFormat="1" ht="13.5" customHeight="1">
      <c r="B10" s="397"/>
      <c r="C10" s="393"/>
      <c r="D10" s="394"/>
      <c r="E10" s="394"/>
      <c r="F10" s="395"/>
      <c r="G10" s="389"/>
      <c r="H10" s="91"/>
    </row>
    <row r="11" spans="2:8" ht="15" customHeight="1">
      <c r="B11" s="380" t="s">
        <v>93</v>
      </c>
      <c r="C11" s="406"/>
      <c r="D11" s="406"/>
      <c r="E11" s="407"/>
      <c r="F11" s="105" t="s">
        <v>9</v>
      </c>
      <c r="G11" s="382" t="s">
        <v>11</v>
      </c>
      <c r="H11" s="383"/>
    </row>
    <row r="12" spans="2:8" ht="15" customHeight="1">
      <c r="B12" s="92" t="s">
        <v>105</v>
      </c>
      <c r="C12" s="108" t="str">
        <f>+'予算書'!C45</f>
        <v>林　博之</v>
      </c>
      <c r="D12" s="107" t="s">
        <v>78</v>
      </c>
      <c r="E12" s="106" t="s">
        <v>114</v>
      </c>
      <c r="F12" s="87" t="s">
        <v>58</v>
      </c>
      <c r="G12" s="377">
        <v>1000</v>
      </c>
      <c r="H12" s="378"/>
    </row>
    <row r="13" spans="2:8" ht="15" customHeight="1">
      <c r="B13" s="92" t="s">
        <v>65</v>
      </c>
      <c r="C13" s="80" t="str">
        <f>+'予算書'!D45</f>
        <v>各務原</v>
      </c>
      <c r="D13" s="81"/>
      <c r="E13" s="88" t="str">
        <f>+'予算書'!F45</f>
        <v>各務原</v>
      </c>
      <c r="F13" s="87" t="s">
        <v>34</v>
      </c>
      <c r="G13" s="377">
        <f>+'予算書'!J45</f>
        <v>1000</v>
      </c>
      <c r="H13" s="378"/>
    </row>
    <row r="14" spans="2:8" ht="15" customHeight="1">
      <c r="B14" s="92" t="s">
        <v>65</v>
      </c>
      <c r="C14" s="80"/>
      <c r="D14" s="81"/>
      <c r="E14" s="88"/>
      <c r="F14" s="87" t="s">
        <v>34</v>
      </c>
      <c r="G14" s="377">
        <v>0</v>
      </c>
      <c r="H14" s="378"/>
    </row>
    <row r="15" spans="2:8" ht="15" customHeight="1">
      <c r="B15" s="92" t="s">
        <v>64</v>
      </c>
      <c r="C15" s="315"/>
      <c r="D15" s="330"/>
      <c r="E15" s="379"/>
      <c r="F15" s="87" t="s">
        <v>59</v>
      </c>
      <c r="G15" s="377">
        <v>0</v>
      </c>
      <c r="H15" s="378"/>
    </row>
    <row r="16" spans="2:8" ht="15" customHeight="1">
      <c r="B16" s="92" t="s">
        <v>75</v>
      </c>
      <c r="C16" s="315"/>
      <c r="D16" s="330"/>
      <c r="E16" s="379"/>
      <c r="F16" s="87" t="s">
        <v>60</v>
      </c>
      <c r="G16" s="377">
        <v>0</v>
      </c>
      <c r="H16" s="378"/>
    </row>
    <row r="17" spans="2:8" ht="15" customHeight="1">
      <c r="B17" s="92"/>
      <c r="C17" s="315"/>
      <c r="D17" s="330"/>
      <c r="E17" s="379"/>
      <c r="F17" s="87"/>
      <c r="G17" s="377">
        <v>0</v>
      </c>
      <c r="H17" s="378"/>
    </row>
    <row r="18" spans="2:8" ht="15" customHeight="1">
      <c r="B18" s="93"/>
      <c r="C18" s="36"/>
      <c r="D18" s="36"/>
      <c r="E18" s="36"/>
      <c r="F18" s="15" t="s">
        <v>76</v>
      </c>
      <c r="G18" s="404">
        <f>SUM(G12:G17)</f>
        <v>2000</v>
      </c>
      <c r="H18" s="405"/>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398" t="s">
        <v>71</v>
      </c>
      <c r="D24" s="399"/>
      <c r="E24" s="399"/>
      <c r="F24" s="399"/>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00" t="s">
        <v>77</v>
      </c>
      <c r="D35" s="401"/>
      <c r="E35" s="401"/>
      <c r="F35" s="401"/>
      <c r="G35" s="17"/>
      <c r="H35" s="21"/>
    </row>
    <row r="36" spans="2:8" ht="15" customHeight="1">
      <c r="B36" s="402"/>
      <c r="C36" s="401"/>
      <c r="D36" s="401"/>
      <c r="E36" s="401"/>
      <c r="F36" s="401"/>
      <c r="G36" s="79"/>
      <c r="H36" s="22"/>
    </row>
    <row r="37" spans="2:8" ht="13.5" customHeight="1">
      <c r="B37" s="314"/>
      <c r="C37" s="401"/>
      <c r="D37" s="401"/>
      <c r="E37" s="401"/>
      <c r="F37" s="401"/>
      <c r="G37" s="79"/>
      <c r="H37" s="73"/>
    </row>
    <row r="38" spans="2:8" s="2" customFormat="1" ht="13.5">
      <c r="B38" s="24"/>
      <c r="C38" s="24"/>
      <c r="D38" s="24"/>
      <c r="E38" s="19"/>
      <c r="F38" s="20"/>
      <c r="G38" s="20"/>
      <c r="H38" s="21"/>
    </row>
    <row r="39" spans="2:8" s="2" customFormat="1" ht="17.25">
      <c r="B39" s="403" t="s">
        <v>251</v>
      </c>
      <c r="C39" s="298"/>
      <c r="D39" s="298"/>
      <c r="E39" s="298"/>
      <c r="F39" s="298"/>
      <c r="G39" s="67"/>
      <c r="H39" s="21"/>
    </row>
    <row r="40" spans="2:8" s="2" customFormat="1" ht="17.25">
      <c r="B40" s="78"/>
      <c r="C40" s="12"/>
      <c r="D40" s="12"/>
      <c r="E40" s="20"/>
      <c r="F40" s="67"/>
      <c r="G40" s="67"/>
      <c r="H40" s="21"/>
    </row>
    <row r="41" spans="2:8" s="2" customFormat="1" ht="15.75">
      <c r="B41" s="384" t="s">
        <v>62</v>
      </c>
      <c r="C41" s="413" t="str">
        <f>+'予算書'!B6</f>
        <v>臨床生理</v>
      </c>
      <c r="D41" s="408" t="s">
        <v>79</v>
      </c>
      <c r="E41" s="409"/>
      <c r="F41" s="410"/>
      <c r="G41" s="386" t="s">
        <v>61</v>
      </c>
      <c r="H41" s="89"/>
    </row>
    <row r="42" spans="2:8" s="2" customFormat="1" ht="13.5" customHeight="1">
      <c r="B42" s="385"/>
      <c r="C42" s="414"/>
      <c r="D42" s="411"/>
      <c r="E42" s="411"/>
      <c r="F42" s="412"/>
      <c r="G42" s="387"/>
      <c r="H42" s="90"/>
    </row>
    <row r="43" spans="2:8" s="2" customFormat="1" ht="13.5" customHeight="1">
      <c r="B43" s="396" t="s">
        <v>63</v>
      </c>
      <c r="C43" s="390" t="str">
        <f>+C9</f>
        <v>平成27年　3月21日（土）　13：50 ～ 16：30</v>
      </c>
      <c r="D43" s="391"/>
      <c r="E43" s="391"/>
      <c r="F43" s="392"/>
      <c r="G43" s="388"/>
      <c r="H43" s="90"/>
    </row>
    <row r="44" spans="2:8" s="2" customFormat="1" ht="13.5" customHeight="1">
      <c r="B44" s="397"/>
      <c r="C44" s="393"/>
      <c r="D44" s="394"/>
      <c r="E44" s="394"/>
      <c r="F44" s="395"/>
      <c r="G44" s="389"/>
      <c r="H44" s="91"/>
    </row>
    <row r="45" spans="2:8" ht="15" customHeight="1">
      <c r="B45" s="380" t="s">
        <v>94</v>
      </c>
      <c r="C45" s="381"/>
      <c r="D45" s="381"/>
      <c r="E45" s="381"/>
      <c r="F45" s="105" t="s">
        <v>9</v>
      </c>
      <c r="G45" s="382" t="s">
        <v>11</v>
      </c>
      <c r="H45" s="383"/>
    </row>
    <row r="46" spans="2:8" ht="15" customHeight="1">
      <c r="B46" s="92" t="s">
        <v>105</v>
      </c>
      <c r="C46" s="108">
        <f>+'予算書'!C46</f>
        <v>0</v>
      </c>
      <c r="D46" s="107" t="s">
        <v>78</v>
      </c>
      <c r="E46" s="106" t="s">
        <v>114</v>
      </c>
      <c r="F46" s="87" t="s">
        <v>58</v>
      </c>
      <c r="G46" s="377">
        <v>1000</v>
      </c>
      <c r="H46" s="378"/>
    </row>
    <row r="47" spans="2:8" ht="15" customHeight="1">
      <c r="B47" s="92" t="s">
        <v>65</v>
      </c>
      <c r="C47" s="80">
        <f>+'予算書'!D46</f>
        <v>0</v>
      </c>
      <c r="D47" s="81"/>
      <c r="E47" s="88">
        <f>+'予算書'!F46</f>
        <v>0</v>
      </c>
      <c r="F47" s="87" t="s">
        <v>34</v>
      </c>
      <c r="G47" s="377">
        <f>+'予算書'!J46</f>
        <v>0</v>
      </c>
      <c r="H47" s="378"/>
    </row>
    <row r="48" spans="2:8" ht="15" customHeight="1">
      <c r="B48" s="92" t="s">
        <v>65</v>
      </c>
      <c r="C48" s="80"/>
      <c r="D48" s="81"/>
      <c r="E48" s="88"/>
      <c r="F48" s="87" t="s">
        <v>34</v>
      </c>
      <c r="G48" s="377">
        <v>0</v>
      </c>
      <c r="H48" s="378"/>
    </row>
    <row r="49" spans="2:8" ht="15" customHeight="1">
      <c r="B49" s="92" t="s">
        <v>64</v>
      </c>
      <c r="C49" s="315"/>
      <c r="D49" s="330"/>
      <c r="E49" s="379"/>
      <c r="F49" s="87" t="s">
        <v>59</v>
      </c>
      <c r="G49" s="377">
        <v>0</v>
      </c>
      <c r="H49" s="378"/>
    </row>
    <row r="50" spans="2:8" ht="15" customHeight="1">
      <c r="B50" s="92" t="s">
        <v>75</v>
      </c>
      <c r="C50" s="315"/>
      <c r="D50" s="330"/>
      <c r="E50" s="379"/>
      <c r="F50" s="87" t="s">
        <v>60</v>
      </c>
      <c r="G50" s="377">
        <v>0</v>
      </c>
      <c r="H50" s="378"/>
    </row>
    <row r="51" spans="2:8" ht="15" customHeight="1">
      <c r="B51" s="92"/>
      <c r="C51" s="315"/>
      <c r="D51" s="330"/>
      <c r="E51" s="379"/>
      <c r="F51" s="87"/>
      <c r="G51" s="377">
        <v>0</v>
      </c>
      <c r="H51" s="378"/>
    </row>
    <row r="52" spans="2:8" ht="15" customHeight="1">
      <c r="B52" s="93"/>
      <c r="C52" s="36"/>
      <c r="D52" s="36"/>
      <c r="E52" s="36"/>
      <c r="F52" s="15" t="s">
        <v>76</v>
      </c>
      <c r="G52" s="404">
        <f>SUM(G46:G51)</f>
        <v>1000</v>
      </c>
      <c r="H52" s="405"/>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98" t="s">
        <v>71</v>
      </c>
      <c r="D58" s="399"/>
      <c r="E58" s="399"/>
      <c r="F58" s="399"/>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G52:H52"/>
    <mergeCell ref="C58:F58"/>
    <mergeCell ref="D7:F8"/>
    <mergeCell ref="C7:C8"/>
    <mergeCell ref="C41:C42"/>
    <mergeCell ref="D41:F42"/>
    <mergeCell ref="C50:E50"/>
    <mergeCell ref="G50:H50"/>
    <mergeCell ref="C51:E51"/>
    <mergeCell ref="G51:H51"/>
    <mergeCell ref="G18:H18"/>
    <mergeCell ref="G14:H14"/>
    <mergeCell ref="G7:G10"/>
    <mergeCell ref="B9:B10"/>
    <mergeCell ref="B7:B8"/>
    <mergeCell ref="C9:F10"/>
    <mergeCell ref="B11:E11"/>
    <mergeCell ref="G11:H11"/>
    <mergeCell ref="G12:H12"/>
    <mergeCell ref="G15:H15"/>
    <mergeCell ref="G16:H16"/>
    <mergeCell ref="G13:H13"/>
    <mergeCell ref="G17:H17"/>
    <mergeCell ref="C15:E15"/>
    <mergeCell ref="B2:B3"/>
    <mergeCell ref="B5:F5"/>
    <mergeCell ref="C1:F3"/>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xl/worksheets/sheet9.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0" t="s">
        <v>77</v>
      </c>
      <c r="D1" s="401"/>
      <c r="E1" s="401"/>
      <c r="F1" s="401"/>
      <c r="G1" s="17"/>
      <c r="H1" s="21"/>
    </row>
    <row r="2" spans="2:8" ht="15" customHeight="1">
      <c r="B2" s="402"/>
      <c r="C2" s="401"/>
      <c r="D2" s="401"/>
      <c r="E2" s="401"/>
      <c r="F2" s="401"/>
      <c r="G2" s="79"/>
      <c r="H2" s="22"/>
    </row>
    <row r="3" spans="2:8" ht="13.5" customHeight="1">
      <c r="B3" s="314"/>
      <c r="C3" s="401"/>
      <c r="D3" s="401"/>
      <c r="E3" s="401"/>
      <c r="F3" s="401"/>
      <c r="G3" s="79"/>
      <c r="H3" s="73"/>
    </row>
    <row r="4" spans="2:8" s="2" customFormat="1" ht="13.5">
      <c r="B4" s="24"/>
      <c r="C4" s="24"/>
      <c r="D4" s="24"/>
      <c r="E4" s="19"/>
      <c r="F4" s="20"/>
      <c r="G4" s="20"/>
      <c r="H4" s="21"/>
    </row>
    <row r="5" spans="2:8" s="2" customFormat="1" ht="17.25">
      <c r="B5" s="403" t="s">
        <v>251</v>
      </c>
      <c r="C5" s="298"/>
      <c r="D5" s="298"/>
      <c r="E5" s="298"/>
      <c r="F5" s="298"/>
      <c r="G5" s="67"/>
      <c r="H5" s="21"/>
    </row>
    <row r="6" spans="2:8" s="2" customFormat="1" ht="17.25">
      <c r="B6" s="78"/>
      <c r="C6" s="12"/>
      <c r="D6" s="12"/>
      <c r="E6" s="20"/>
      <c r="F6" s="67"/>
      <c r="G6" s="67"/>
      <c r="H6" s="21"/>
    </row>
    <row r="7" spans="2:8" s="2" customFormat="1" ht="15.75">
      <c r="B7" s="384" t="s">
        <v>62</v>
      </c>
      <c r="C7" s="413" t="str">
        <f>+'予算書'!B6</f>
        <v>臨床生理</v>
      </c>
      <c r="D7" s="408" t="s">
        <v>79</v>
      </c>
      <c r="E7" s="409"/>
      <c r="F7" s="410"/>
      <c r="G7" s="386"/>
      <c r="H7" s="89"/>
    </row>
    <row r="8" spans="2:8" s="2" customFormat="1" ht="13.5" customHeight="1">
      <c r="B8" s="385"/>
      <c r="C8" s="414"/>
      <c r="D8" s="411"/>
      <c r="E8" s="411"/>
      <c r="F8" s="412"/>
      <c r="G8" s="387"/>
      <c r="H8" s="90"/>
    </row>
    <row r="9" spans="2:8" s="2" customFormat="1" ht="13.5" customHeight="1">
      <c r="B9" s="396" t="s">
        <v>63</v>
      </c>
      <c r="C9" s="390" t="str">
        <f>+'予算書'!C11</f>
        <v>平成27年　3月21日（土）　13：50 ～ 16：30</v>
      </c>
      <c r="D9" s="391"/>
      <c r="E9" s="391"/>
      <c r="F9" s="392"/>
      <c r="G9" s="388"/>
      <c r="H9" s="90"/>
    </row>
    <row r="10" spans="2:8" s="2" customFormat="1" ht="13.5" customHeight="1">
      <c r="B10" s="397"/>
      <c r="C10" s="393"/>
      <c r="D10" s="394"/>
      <c r="E10" s="394"/>
      <c r="F10" s="395"/>
      <c r="G10" s="389"/>
      <c r="H10" s="91"/>
    </row>
    <row r="11" spans="2:8" ht="15" customHeight="1">
      <c r="B11" s="380" t="s">
        <v>93</v>
      </c>
      <c r="C11" s="381"/>
      <c r="D11" s="381"/>
      <c r="E11" s="381"/>
      <c r="F11" s="105" t="s">
        <v>9</v>
      </c>
      <c r="G11" s="382" t="s">
        <v>11</v>
      </c>
      <c r="H11" s="383"/>
    </row>
    <row r="12" spans="2:8" ht="15" customHeight="1">
      <c r="B12" s="92" t="s">
        <v>105</v>
      </c>
      <c r="C12" s="108">
        <f>+'予算書'!C47</f>
        <v>0</v>
      </c>
      <c r="D12" s="107" t="s">
        <v>78</v>
      </c>
      <c r="E12" s="106" t="s">
        <v>114</v>
      </c>
      <c r="F12" s="87" t="s">
        <v>58</v>
      </c>
      <c r="G12" s="377">
        <v>1000</v>
      </c>
      <c r="H12" s="378"/>
    </row>
    <row r="13" spans="2:8" ht="15" customHeight="1">
      <c r="B13" s="92" t="s">
        <v>65</v>
      </c>
      <c r="C13" s="80">
        <f>+'予算書'!D47</f>
        <v>0</v>
      </c>
      <c r="D13" s="81"/>
      <c r="E13" s="88">
        <f>+'予算書'!F47</f>
        <v>0</v>
      </c>
      <c r="F13" s="87" t="s">
        <v>34</v>
      </c>
      <c r="G13" s="377">
        <f>+'予算書'!J47</f>
        <v>0</v>
      </c>
      <c r="H13" s="378"/>
    </row>
    <row r="14" spans="2:8" ht="15" customHeight="1">
      <c r="B14" s="92" t="s">
        <v>65</v>
      </c>
      <c r="C14" s="80"/>
      <c r="D14" s="81"/>
      <c r="E14" s="88"/>
      <c r="F14" s="87" t="s">
        <v>34</v>
      </c>
      <c r="G14" s="377">
        <v>0</v>
      </c>
      <c r="H14" s="378"/>
    </row>
    <row r="15" spans="2:8" ht="15" customHeight="1">
      <c r="B15" s="92" t="s">
        <v>64</v>
      </c>
      <c r="C15" s="315"/>
      <c r="D15" s="330"/>
      <c r="E15" s="379"/>
      <c r="F15" s="87" t="s">
        <v>59</v>
      </c>
      <c r="G15" s="377">
        <v>0</v>
      </c>
      <c r="H15" s="378"/>
    </row>
    <row r="16" spans="2:8" ht="15" customHeight="1">
      <c r="B16" s="92" t="s">
        <v>75</v>
      </c>
      <c r="C16" s="315"/>
      <c r="D16" s="330"/>
      <c r="E16" s="379"/>
      <c r="F16" s="87" t="s">
        <v>60</v>
      </c>
      <c r="G16" s="377">
        <v>0</v>
      </c>
      <c r="H16" s="378"/>
    </row>
    <row r="17" spans="2:8" ht="15" customHeight="1">
      <c r="B17" s="92"/>
      <c r="C17" s="315"/>
      <c r="D17" s="330"/>
      <c r="E17" s="379"/>
      <c r="F17" s="87"/>
      <c r="G17" s="377">
        <v>0</v>
      </c>
      <c r="H17" s="378"/>
    </row>
    <row r="18" spans="2:8" ht="15" customHeight="1">
      <c r="B18" s="93"/>
      <c r="C18" s="36"/>
      <c r="D18" s="36"/>
      <c r="E18" s="36"/>
      <c r="F18" s="15" t="s">
        <v>84</v>
      </c>
      <c r="G18" s="404">
        <f>SUM(G12:G17)</f>
        <v>1000</v>
      </c>
      <c r="H18" s="405"/>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398" t="s">
        <v>71</v>
      </c>
      <c r="D24" s="399"/>
      <c r="E24" s="399"/>
      <c r="F24" s="399"/>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00" t="s">
        <v>77</v>
      </c>
      <c r="D35" s="401"/>
      <c r="E35" s="401"/>
      <c r="F35" s="401"/>
      <c r="G35" s="17"/>
      <c r="H35" s="21"/>
    </row>
    <row r="36" spans="2:8" ht="15" customHeight="1">
      <c r="B36" s="402"/>
      <c r="C36" s="401"/>
      <c r="D36" s="401"/>
      <c r="E36" s="401"/>
      <c r="F36" s="401"/>
      <c r="G36" s="79"/>
      <c r="H36" s="22"/>
    </row>
    <row r="37" spans="2:8" ht="13.5" customHeight="1">
      <c r="B37" s="314"/>
      <c r="C37" s="401"/>
      <c r="D37" s="401"/>
      <c r="E37" s="401"/>
      <c r="F37" s="401"/>
      <c r="G37" s="79"/>
      <c r="H37" s="73"/>
    </row>
    <row r="38" spans="2:8" s="2" customFormat="1" ht="13.5">
      <c r="B38" s="24"/>
      <c r="C38" s="24"/>
      <c r="D38" s="24"/>
      <c r="E38" s="19"/>
      <c r="F38" s="20"/>
      <c r="G38" s="20"/>
      <c r="H38" s="21"/>
    </row>
    <row r="39" spans="2:8" s="2" customFormat="1" ht="17.25">
      <c r="B39" s="403" t="s">
        <v>251</v>
      </c>
      <c r="C39" s="298"/>
      <c r="D39" s="298"/>
      <c r="E39" s="298"/>
      <c r="F39" s="298"/>
      <c r="G39" s="67"/>
      <c r="H39" s="21"/>
    </row>
    <row r="40" spans="2:8" s="2" customFormat="1" ht="17.25">
      <c r="B40" s="78"/>
      <c r="C40" s="12"/>
      <c r="D40" s="12"/>
      <c r="E40" s="20"/>
      <c r="F40" s="67"/>
      <c r="G40" s="67"/>
      <c r="H40" s="21"/>
    </row>
    <row r="41" spans="2:8" s="2" customFormat="1" ht="15.75">
      <c r="B41" s="384" t="s">
        <v>62</v>
      </c>
      <c r="C41" s="413" t="str">
        <f>+'予算書'!B6</f>
        <v>臨床生理</v>
      </c>
      <c r="D41" s="408" t="s">
        <v>79</v>
      </c>
      <c r="E41" s="409"/>
      <c r="F41" s="410"/>
      <c r="G41" s="386" t="s">
        <v>61</v>
      </c>
      <c r="H41" s="89"/>
    </row>
    <row r="42" spans="2:8" s="2" customFormat="1" ht="13.5" customHeight="1">
      <c r="B42" s="385"/>
      <c r="C42" s="414"/>
      <c r="D42" s="411"/>
      <c r="E42" s="411"/>
      <c r="F42" s="412"/>
      <c r="G42" s="387"/>
      <c r="H42" s="90"/>
    </row>
    <row r="43" spans="2:8" s="2" customFormat="1" ht="13.5" customHeight="1">
      <c r="B43" s="396" t="s">
        <v>63</v>
      </c>
      <c r="C43" s="390" t="str">
        <f>+C9</f>
        <v>平成27年　3月21日（土）　13：50 ～ 16：30</v>
      </c>
      <c r="D43" s="391"/>
      <c r="E43" s="391"/>
      <c r="F43" s="392"/>
      <c r="G43" s="388"/>
      <c r="H43" s="90"/>
    </row>
    <row r="44" spans="2:8" s="2" customFormat="1" ht="13.5" customHeight="1">
      <c r="B44" s="397"/>
      <c r="C44" s="393"/>
      <c r="D44" s="394"/>
      <c r="E44" s="394"/>
      <c r="F44" s="395"/>
      <c r="G44" s="389"/>
      <c r="H44" s="91"/>
    </row>
    <row r="45" spans="2:8" ht="15" customHeight="1">
      <c r="B45" s="380" t="s">
        <v>93</v>
      </c>
      <c r="C45" s="381"/>
      <c r="D45" s="381"/>
      <c r="E45" s="381"/>
      <c r="F45" s="105" t="s">
        <v>9</v>
      </c>
      <c r="G45" s="382" t="s">
        <v>11</v>
      </c>
      <c r="H45" s="383"/>
    </row>
    <row r="46" spans="2:8" ht="15" customHeight="1">
      <c r="B46" s="92" t="s">
        <v>105</v>
      </c>
      <c r="C46" s="108">
        <f>+'予算書'!C48</f>
        <v>0</v>
      </c>
      <c r="D46" s="107" t="s">
        <v>78</v>
      </c>
      <c r="E46" s="106" t="s">
        <v>114</v>
      </c>
      <c r="F46" s="87" t="s">
        <v>58</v>
      </c>
      <c r="G46" s="377">
        <v>1000</v>
      </c>
      <c r="H46" s="378"/>
    </row>
    <row r="47" spans="2:8" ht="15" customHeight="1">
      <c r="B47" s="92" t="s">
        <v>65</v>
      </c>
      <c r="C47" s="80">
        <f>+'予算書'!D48</f>
        <v>0</v>
      </c>
      <c r="D47" s="81"/>
      <c r="E47" s="88">
        <f>+'予算書'!F48</f>
        <v>0</v>
      </c>
      <c r="F47" s="87" t="s">
        <v>34</v>
      </c>
      <c r="G47" s="377">
        <f>+'予算書'!J48</f>
        <v>0</v>
      </c>
      <c r="H47" s="378"/>
    </row>
    <row r="48" spans="2:8" ht="15" customHeight="1">
      <c r="B48" s="92" t="s">
        <v>65</v>
      </c>
      <c r="C48" s="80"/>
      <c r="D48" s="81"/>
      <c r="E48" s="88"/>
      <c r="F48" s="87" t="s">
        <v>34</v>
      </c>
      <c r="G48" s="377">
        <v>0</v>
      </c>
      <c r="H48" s="378"/>
    </row>
    <row r="49" spans="2:8" ht="15" customHeight="1">
      <c r="B49" s="92" t="s">
        <v>64</v>
      </c>
      <c r="C49" s="315"/>
      <c r="D49" s="330"/>
      <c r="E49" s="379"/>
      <c r="F49" s="87" t="s">
        <v>59</v>
      </c>
      <c r="G49" s="377">
        <v>0</v>
      </c>
      <c r="H49" s="378"/>
    </row>
    <row r="50" spans="2:8" ht="15" customHeight="1">
      <c r="B50" s="92" t="s">
        <v>75</v>
      </c>
      <c r="C50" s="315"/>
      <c r="D50" s="330"/>
      <c r="E50" s="379"/>
      <c r="F50" s="87" t="s">
        <v>60</v>
      </c>
      <c r="G50" s="377">
        <v>0</v>
      </c>
      <c r="H50" s="378"/>
    </row>
    <row r="51" spans="2:8" ht="15" customHeight="1">
      <c r="B51" s="92"/>
      <c r="C51" s="315"/>
      <c r="D51" s="330"/>
      <c r="E51" s="379"/>
      <c r="F51" s="87"/>
      <c r="G51" s="377">
        <v>0</v>
      </c>
      <c r="H51" s="378"/>
    </row>
    <row r="52" spans="2:8" ht="15" customHeight="1">
      <c r="B52" s="93"/>
      <c r="C52" s="36"/>
      <c r="D52" s="36"/>
      <c r="E52" s="36"/>
      <c r="F52" s="15" t="s">
        <v>84</v>
      </c>
      <c r="G52" s="404">
        <f>SUM(G46:G51)</f>
        <v>1000</v>
      </c>
      <c r="H52" s="405"/>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98" t="s">
        <v>71</v>
      </c>
      <c r="D58" s="399"/>
      <c r="E58" s="399"/>
      <c r="F58" s="399"/>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B2:B3"/>
    <mergeCell ref="B5:F5"/>
    <mergeCell ref="C1:F3"/>
    <mergeCell ref="G14:H14"/>
    <mergeCell ref="G7:G10"/>
    <mergeCell ref="G11:H11"/>
    <mergeCell ref="G12:H12"/>
    <mergeCell ref="G15:H15"/>
    <mergeCell ref="G16:H16"/>
    <mergeCell ref="B9:B10"/>
    <mergeCell ref="B7:B8"/>
    <mergeCell ref="C9:F10"/>
    <mergeCell ref="B11:E11"/>
    <mergeCell ref="D7:F8"/>
    <mergeCell ref="C7:C8"/>
    <mergeCell ref="C41:C42"/>
    <mergeCell ref="D41:F42"/>
    <mergeCell ref="C15:E15"/>
    <mergeCell ref="G51:H51"/>
    <mergeCell ref="G13:H13"/>
    <mergeCell ref="G52:H52"/>
    <mergeCell ref="C58:F58"/>
    <mergeCell ref="C50:E50"/>
    <mergeCell ref="G50:H50"/>
    <mergeCell ref="C51:E51"/>
    <mergeCell ref="G17:H17"/>
    <mergeCell ref="G18:H18"/>
    <mergeCell ref="G48:H48"/>
  </mergeCells>
  <printOptions horizontalCentered="1"/>
  <pageMargins left="0.75" right="0.75" top="0.5" bottom="0.5" header="0.5" footer="0.5"/>
  <pageSetup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Kondo</cp:lastModifiedBy>
  <cp:lastPrinted>2015-03-22T23:47:16Z</cp:lastPrinted>
  <dcterms:created xsi:type="dcterms:W3CDTF">2006-01-23T19:37:33Z</dcterms:created>
  <dcterms:modified xsi:type="dcterms:W3CDTF">2015-03-23T11:28:38Z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TC101001301041</vt:lpwstr>
  </property>
</Properties>
</file>