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<sst xmlns="http://schemas.openxmlformats.org/spreadsheetml/2006/main" count="896" uniqueCount="283">
  <si>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</si>
  <si>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</si>
  <si>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</si>
  <si>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</si>
  <si>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</si>
  <si>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</si>
  <si>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</si>
  <si>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</si>
  <si>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</si>
  <si>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</si>
  <si>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</si>
  <si>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</si>
  <si>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</si>
  <si>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</si>
  <si>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</si>
  <si>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</si>
  <si>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</si>
  <si>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</si>
  <si>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</si>
  <si>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</si>
  <si>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</si>
  <si>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</si>
  <si>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</si>
  <si>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</si>
  <si>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</si>
  <si>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</si>
  <si>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</si>
  <si>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</si>
  <si>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</si>
  <si>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</si>
  <si>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</si>
  <si>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</si>
  <si>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</si>
  <si>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</si>
  <si>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</si>
  <si>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</si>
  <si>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</si>
  <si>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</si>
  <si>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</si>
  <si>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</si>
  <si>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</si>
  <si>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</si>
  <si>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</si>
  <si>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</si>
  <si>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</si>
  <si>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</si>
  <si>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</si>
  <si>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</si>
  <si>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</si>
  <si>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</si>
  <si>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</si>
  <si>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</si>
  <si>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</si>
  <si>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</si>
  <si>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</si>
  <si>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</si>
  <si>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</si>
  <si>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</si>
  <si>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</si>
  <si>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</si>
  <si>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</si>
  <si>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</si>
  <si>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</si>
  <si>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</si>
  <si>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</si>
  <si>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</si>
  <si>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</si>
  <si>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</si>
  <si>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</si>
  <si>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</si>
  <si>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</si>
  <si>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</si>
  <si>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</si>
  <si>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</si>
  <si>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</si>
  <si>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</si>
  <si>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</si>
  <si>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</si>
  <si>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</si>
  <si>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</si>
  <si>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</si>
  <si>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</si>
  <si>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</si>
  <si>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</si>
  <si>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</si>
  <si>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</si>
  <si>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</si>
  <si>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</si>
  <si>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</si>
  <si>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</si>
  <si>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</si>
  <si>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</si>
  <si>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</si>
  <si>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</si>
  <si>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</si>
  <si>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</si>
  <si>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</si>
  <si>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</si>
  <si>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</si>
  <si>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</si>
  <si>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</si>
  <si>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</si>
  <si>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</si>
  <si>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</si>
  <si>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</si>
  <si>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</si>
  <si>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</si>
  <si>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</si>
  <si>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</si>
  <si>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</si>
  <si>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</si>
  <si>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</si>
  <si>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</si>
  <si>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</si>
  <si>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</si>
  <si>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</si>
  <si>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</si>
  <si>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</si>
  <si>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</si>
  <si>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</si>
  <si>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</si>
  <si>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</si>
  <si>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</si>
  <si>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</si>
  <si>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</si>
  <si>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</si>
  <si>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</si>
  <si>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</si>
  <si>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</si>
  <si>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</si>
  <si>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</si>
  <si>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</si>
  <si>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</si>
  <si>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</si>
  <si>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</si>
  <si>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</si>
  <si>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</si>
  <si>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</si>
  <si>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</si>
  <si>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</si>
  <si>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</si>
  <si>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</si>
  <si>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</si>
  <si>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</si>
  <si>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</si>
  <si>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</si>
  <si>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</si>
  <si>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</si>
  <si>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</si>
  <si>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</si>
  <si>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</si>
  <si>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</si>
  <si>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</si>
  <si>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</si>
  <si>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</si>
  <si>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</si>
  <si>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</si>
  <si>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</si>
  <si>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</si>
  <si>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</si>
  <si>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</si>
  <si>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</si>
  <si>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</si>
  <si>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</si>
  <si>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</si>
  <si>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</si>
  <si>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</si>
  <si>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</si>
  <si>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</si>
  <si>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</si>
  <si>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</si>
  <si>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</si>
  <si>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</si>
  <si>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</si>
  <si>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</si>
  <si>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</si>
  <si>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</si>
  <si>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</si>
  <si>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</si>
  <si>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</si>
  <si>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</si>
  <si>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</si>
  <si>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</si>
  <si>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</si>
  <si>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</si>
  <si>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</si>
  <si>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</si>
  <si>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</si>
  <si>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</si>
  <si>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</si>
  <si>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</si>
  <si>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</si>
  <si>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</si>
  <si>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</si>
  <si>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</si>
  <si>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</si>
  <si>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</si>
  <si>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</si>
  <si>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</si>
  <si>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</si>
  <si>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</si>
  <si>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</si>
  <si>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</si>
  <si>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</si>
  <si>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</si>
  <si>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</si>
  <si>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</si>
  <si>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</si>
  <si>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</si>
  <si>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</si>
  <si>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</si>
  <si>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</si>
  <si>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</si>
  <si>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</si>
  <si>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</si>
  <si>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</si>
  <si>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</si>
  <si>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</si>
  <si>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</si>
  <si>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</si>
  <si>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</si>
  <si>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</si>
  <si>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</si>
  <si>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</si>
  <si>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</si>
  <si>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</si>
  <si>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</si>
  <si>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</si>
  <si>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</si>
  <si>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</si>
  <si>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</si>
  <si>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</si>
  <si>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</si>
  <si>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</si>
  <si>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</si>
  <si>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</si>
  <si>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</si>
  <si>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</si>
  <si>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</si>
  <si>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</si>
  <si>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</si>
  <si>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</si>
  <si>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</si>
  <si>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</si>
  <si>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</si>
  <si>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</si>
  <si>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</si>
  <si>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</si>
  <si>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</si>
  <si>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</si>
  <si>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</si>
  <si>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</si>
  <si>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</si>
  <si>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</si>
  <si>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</si>
  <si>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</si>
  <si>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</si>
  <si>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</si>
  <si>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</si>
  <si>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</si>
  <si>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</si>
  <si>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</si>
  <si>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</si>
  <si>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</si>
  <si>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</si>
  <si>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学術部発26号</t>
  </si>
  <si>
    <t>病理細胞診部門長</t>
  </si>
  <si>
    <t>日高　祐二</t>
  </si>
  <si>
    <t>病理細胞</t>
  </si>
  <si>
    <t>平成26年10月19日（日）　14：00 ～ 17：00　</t>
  </si>
  <si>
    <t>東海細胞研究所</t>
  </si>
  <si>
    <t>1.「平成２６年度岐臨技病理検査、細胞診検査精度管理報告」</t>
  </si>
  <si>
    <t>｢脱脂と脱灰の原理とポイント｣</t>
  </si>
  <si>
    <t>講師：サクラファインテックジャパン株式会社     開発企画部アプリケーショングループ　渡辺明郎先生</t>
  </si>
  <si>
    <t>会員講師2名　日当　各1,000円</t>
  </si>
  <si>
    <t>会員講師2名　交通費　合計</t>
  </si>
  <si>
    <t>川合　直樹</t>
  </si>
  <si>
    <t>東濃</t>
  </si>
  <si>
    <t>岐阜市</t>
  </si>
  <si>
    <t>病理細胞診部門副班長　　川合　直樹　   病理細胞診部門副班長　　片桐　恭雄　</t>
  </si>
  <si>
    <t>片桐　恭雄</t>
  </si>
  <si>
    <t>日高　祐二</t>
  </si>
  <si>
    <t>病細26－</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</si>
</sst>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8">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color indexed="63"/>
      </right>
      <top/>
      <bottom style="thin">
        <color indexed="41"/>
      </bottom>
    </border>
    <border>
      <left>
        <color indexed="63"/>
      </left>
      <right/>
      <top/>
      <bottom style="thin">
        <color indexed="41"/>
      </bottom>
    </border>
    <border>
      <left/>
      <right>
        <color indexed="63"/>
      </right>
      <top/>
      <bottom style="thin">
        <color indexed="4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41" fontId="73" fillId="23" borderId="65" xfId="38" applyFont="1" applyFill="1" applyBorder="1" applyAlignment="1">
      <alignment vertical="center"/>
    </xf>
    <xf numFmtId="41" fontId="73" fillId="21" borderId="66" xfId="38" applyFont="1" applyFill="1" applyBorder="1" applyAlignment="1" applyProtection="1">
      <alignment vertical="center"/>
      <protection locked="0"/>
    </xf>
    <xf numFmtId="0" fontId="73" fillId="23" borderId="67" xfId="0" applyFont="1" applyFill="1" applyBorder="1" applyAlignment="1">
      <alignment/>
    </xf>
    <xf numFmtId="0" fontId="75" fillId="24" borderId="68" xfId="0" applyFont="1" applyFill="1" applyBorder="1" applyAlignment="1">
      <alignment/>
    </xf>
    <xf numFmtId="41" fontId="81" fillId="24" borderId="63" xfId="38" applyFont="1" applyFill="1" applyBorder="1" applyAlignment="1">
      <alignment vertical="center"/>
    </xf>
    <xf numFmtId="0" fontId="73" fillId="23" borderId="69" xfId="0" applyFont="1" applyFill="1" applyBorder="1" applyAlignment="1">
      <alignment/>
    </xf>
    <xf numFmtId="0" fontId="73" fillId="23" borderId="70" xfId="0" applyFont="1" applyFill="1" applyBorder="1" applyAlignment="1">
      <alignment/>
    </xf>
    <xf numFmtId="41" fontId="73" fillId="23" borderId="71"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41" fontId="73" fillId="5" borderId="56" xfId="38" applyFont="1" applyFill="1" applyBorder="1" applyAlignment="1">
      <alignment horizontal="center" vertical="center" shrinkToFit="1"/>
    </xf>
    <xf numFmtId="41" fontId="73" fillId="5" borderId="58" xfId="38" applyFont="1" applyFill="1" applyBorder="1" applyAlignment="1">
      <alignment horizontal="center" vertical="center" shrinkToFit="1"/>
    </xf>
    <xf numFmtId="41" fontId="73" fillId="0" borderId="0" xfId="38" applyFont="1" applyBorder="1" applyAlignment="1">
      <alignment vertical="center" shrinkToFit="1"/>
    </xf>
    <xf numFmtId="41" fontId="73" fillId="21" borderId="72" xfId="38" applyFont="1" applyFill="1" applyBorder="1" applyAlignment="1">
      <alignment vertical="center" shrinkToFit="1"/>
    </xf>
    <xf numFmtId="41" fontId="74" fillId="12" borderId="65" xfId="38" applyFont="1" applyFill="1" applyBorder="1" applyAlignment="1">
      <alignment vertical="center"/>
    </xf>
    <xf numFmtId="41" fontId="74" fillId="21" borderId="66" xfId="38" applyFont="1" applyFill="1" applyBorder="1" applyAlignment="1" applyProtection="1">
      <alignment vertical="center"/>
      <protection locked="0"/>
    </xf>
    <xf numFmtId="41" fontId="74" fillId="12" borderId="57" xfId="38" applyFont="1" applyFill="1" applyBorder="1" applyAlignment="1">
      <alignment horizontal="center" vertical="center" shrinkToFit="1"/>
    </xf>
    <xf numFmtId="0" fontId="32" fillId="11" borderId="37" xfId="0" applyFont="1" applyFill="1" applyBorder="1" applyAlignment="1">
      <alignment/>
    </xf>
    <xf numFmtId="41" fontId="74" fillId="12" borderId="56" xfId="38" applyFont="1" applyFill="1" applyBorder="1" applyAlignment="1">
      <alignment vertical="center"/>
    </xf>
    <xf numFmtId="41" fontId="74" fillId="12" borderId="71" xfId="38" applyFont="1" applyFill="1" applyBorder="1" applyAlignment="1">
      <alignment vertical="center"/>
    </xf>
    <xf numFmtId="0" fontId="11" fillId="10" borderId="73" xfId="0" applyFont="1" applyFill="1" applyBorder="1" applyAlignment="1">
      <alignment horizontal="center" vertical="center"/>
    </xf>
    <xf numFmtId="0" fontId="11" fillId="10" borderId="73" xfId="0" applyFont="1" applyFill="1" applyBorder="1" applyAlignment="1">
      <alignment horizontal="center" vertical="center"/>
    </xf>
    <xf numFmtId="0" fontId="0" fillId="0" borderId="74" xfId="0" applyBorder="1" applyAlignment="1">
      <alignment vertical="center"/>
    </xf>
    <xf numFmtId="0" fontId="33" fillId="0" borderId="0" xfId="0" applyFont="1" applyAlignment="1">
      <alignment horizontal="left"/>
    </xf>
    <xf numFmtId="0" fontId="0" fillId="0" borderId="0" xfId="0" applyFont="1" applyAlignment="1">
      <alignment/>
    </xf>
    <xf numFmtId="0" fontId="38" fillId="0" borderId="0" xfId="0" applyFont="1" applyBorder="1" applyAlignment="1">
      <alignment horizontal="right" vertical="center"/>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37" fillId="5" borderId="24" xfId="0" applyNumberFormat="1" applyFont="1"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0" fillId="0" borderId="24" xfId="0"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40" fillId="10" borderId="75" xfId="0" applyFont="1" applyFill="1" applyBorder="1" applyAlignment="1">
      <alignment horizontal="center" vertical="center"/>
    </xf>
    <xf numFmtId="0" fontId="40" fillId="10" borderId="73" xfId="0" applyFont="1" applyFill="1" applyBorder="1" applyAlignment="1">
      <alignment horizontal="center" vertical="center"/>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19" borderId="24" xfId="0" applyFill="1" applyBorder="1" applyAlignment="1">
      <alignment vertical="center"/>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37" fillId="19" borderId="28" xfId="0" applyNumberFormat="1"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35" fillId="0" borderId="0" xfId="0" applyFont="1" applyBorder="1" applyAlignment="1">
      <alignment horizontal="right" vertical="center"/>
    </xf>
    <xf numFmtId="0" fontId="0" fillId="0" borderId="0" xfId="0" applyAlignment="1">
      <alignment/>
    </xf>
    <xf numFmtId="0" fontId="33" fillId="0" borderId="0" xfId="0" applyFont="1" applyAlignment="1">
      <alignment horizontal="center"/>
    </xf>
    <xf numFmtId="0" fontId="32" fillId="0" borderId="0" xfId="0" applyFont="1" applyAlignment="1">
      <alignment horizontal="center"/>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 fillId="0" borderId="24" xfId="0" applyFont="1" applyBorder="1" applyAlignment="1">
      <alignment vertical="center"/>
    </xf>
    <xf numFmtId="0" fontId="2" fillId="19" borderId="24" xfId="0" applyFont="1" applyFill="1" applyBorder="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37" fillId="0" borderId="76" xfId="0" applyFont="1" applyBorder="1" applyAlignment="1">
      <alignment horizontal="center" shrinkToFit="1"/>
    </xf>
    <xf numFmtId="0" fontId="0" fillId="0" borderId="77" xfId="0" applyBorder="1" applyAlignment="1">
      <alignment horizontal="center" shrinkToFit="1"/>
    </xf>
    <xf numFmtId="0" fontId="3" fillId="0" borderId="76" xfId="0" applyFont="1" applyBorder="1" applyAlignment="1">
      <alignment/>
    </xf>
    <xf numFmtId="0" fontId="0" fillId="0" borderId="77" xfId="0" applyBorder="1" applyAlignment="1">
      <alignment/>
    </xf>
    <xf numFmtId="14" fontId="36" fillId="0" borderId="76" xfId="0" applyNumberFormat="1" applyFont="1" applyBorder="1" applyAlignment="1">
      <alignment horizontal="center"/>
    </xf>
    <xf numFmtId="0" fontId="0" fillId="0" borderId="77" xfId="0" applyBorder="1" applyAlignment="1">
      <alignment horizontal="center"/>
    </xf>
    <xf numFmtId="0" fontId="7" fillId="19" borderId="28" xfId="0" applyNumberFormat="1" applyFont="1" applyFill="1" applyBorder="1" applyAlignment="1">
      <alignment horizontal="left" vertical="center" wrapText="1"/>
    </xf>
    <xf numFmtId="0" fontId="7" fillId="19" borderId="29"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33" fillId="0" borderId="0" xfId="0" applyFont="1" applyAlignment="1">
      <alignment horizontal="left" wrapText="1"/>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42" fillId="5" borderId="14" xfId="33" applyNumberFormat="1" applyFont="1" applyFill="1" applyBorder="1" applyAlignment="1" applyProtection="1">
      <alignment/>
      <protection/>
    </xf>
    <xf numFmtId="0" fontId="0" fillId="0" borderId="14" xfId="0" applyBorder="1" applyAlignment="1">
      <alignment/>
    </xf>
    <xf numFmtId="0" fontId="42" fillId="5" borderId="78"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4" xfId="33" applyNumberFormat="1" applyFont="1" applyFill="1" applyBorder="1" applyAlignment="1" applyProtection="1">
      <alignment horizontal="center" shrinkToFit="1"/>
      <protection/>
    </xf>
    <xf numFmtId="0" fontId="42"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protection/>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79" xfId="38" applyFont="1" applyBorder="1" applyAlignment="1">
      <alignment horizontal="left" vertical="center" wrapText="1"/>
    </xf>
    <xf numFmtId="0" fontId="0" fillId="0" borderId="80" xfId="0" applyBorder="1" applyAlignment="1">
      <alignment/>
    </xf>
    <xf numFmtId="0" fontId="0" fillId="0" borderId="81"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0" fontId="86" fillId="11" borderId="68" xfId="0" applyFont="1" applyFill="1" applyBorder="1" applyAlignment="1">
      <alignment horizontal="center" vertical="center"/>
    </xf>
    <xf numFmtId="0" fontId="87" fillId="11" borderId="63" xfId="0" applyFont="1" applyFill="1" applyBorder="1" applyAlignment="1">
      <alignment horizontal="center" vertical="center"/>
    </xf>
    <xf numFmtId="0" fontId="87" fillId="11" borderId="64" xfId="0" applyFont="1" applyFill="1" applyBorder="1" applyAlignment="1">
      <alignment horizontal="center" vertical="center"/>
    </xf>
    <xf numFmtId="0" fontId="87" fillId="11" borderId="69" xfId="0" applyFont="1" applyFill="1" applyBorder="1" applyAlignment="1">
      <alignment horizontal="center" vertical="center"/>
    </xf>
    <xf numFmtId="0" fontId="87" fillId="11" borderId="0" xfId="0" applyFont="1" applyFill="1" applyBorder="1" applyAlignment="1">
      <alignment horizontal="center" vertical="center"/>
    </xf>
    <xf numFmtId="0" fontId="87" fillId="11" borderId="82" xfId="0" applyFont="1" applyFill="1" applyBorder="1" applyAlignment="1">
      <alignment horizontal="center" vertical="center"/>
    </xf>
    <xf numFmtId="0" fontId="87" fillId="11" borderId="70" xfId="0" applyFont="1" applyFill="1" applyBorder="1" applyAlignment="1">
      <alignment horizontal="center" vertical="center"/>
    </xf>
    <xf numFmtId="0" fontId="87" fillId="11" borderId="67" xfId="0" applyFont="1" applyFill="1" applyBorder="1" applyAlignment="1">
      <alignment horizontal="center" vertical="center"/>
    </xf>
    <xf numFmtId="0" fontId="87" fillId="11" borderId="83"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4" xfId="0" applyBorder="1" applyAlignment="1">
      <alignment vertical="center"/>
    </xf>
    <xf numFmtId="0" fontId="0" fillId="5" borderId="24" xfId="0" applyFill="1" applyBorder="1" applyAlignment="1">
      <alignment horizontal="left" vertical="center" wrapText="1"/>
    </xf>
    <xf numFmtId="0" fontId="40" fillId="10" borderId="85"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6" xfId="0" applyBorder="1" applyAlignment="1">
      <alignment vertical="center"/>
    </xf>
    <xf numFmtId="0" fontId="37" fillId="0" borderId="87" xfId="0" applyFont="1" applyBorder="1" applyAlignment="1">
      <alignment horizontal="center" vertical="center"/>
    </xf>
    <xf numFmtId="0" fontId="0" fillId="0" borderId="88" xfId="0" applyBorder="1" applyAlignment="1">
      <alignment horizontal="center" vertical="center"/>
    </xf>
    <xf numFmtId="0" fontId="33" fillId="6" borderId="89" xfId="0" applyFont="1" applyFill="1" applyBorder="1" applyAlignment="1">
      <alignment horizontal="center"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37" fillId="0" borderId="93" xfId="0" applyFont="1" applyBorder="1" applyAlignment="1">
      <alignment horizontal="center" vertical="center"/>
    </xf>
    <xf numFmtId="0" fontId="0" fillId="0" borderId="94" xfId="0" applyBorder="1" applyAlignment="1">
      <alignment horizontal="center" vertical="center"/>
    </xf>
    <xf numFmtId="0" fontId="33" fillId="0" borderId="0" xfId="0" applyFont="1" applyBorder="1" applyAlignment="1">
      <alignment horizontal="center"/>
    </xf>
    <xf numFmtId="0" fontId="36" fillId="0" borderId="0" xfId="0" applyFont="1" applyBorder="1" applyAlignment="1">
      <alignment horizont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39" fillId="0" borderId="0" xfId="0" applyFont="1" applyBorder="1" applyAlignment="1">
      <alignment horizontal="right" shrinkToFit="1"/>
    </xf>
    <xf numFmtId="0" fontId="52" fillId="0" borderId="0" xfId="0" applyFont="1" applyAlignment="1">
      <alignment/>
    </xf>
    <xf numFmtId="197" fontId="9" fillId="6" borderId="47" xfId="0" applyNumberFormat="1" applyFont="1" applyFill="1" applyBorder="1" applyAlignment="1">
      <alignment vertical="center"/>
    </xf>
    <xf numFmtId="0" fontId="0" fillId="0" borderId="95" xfId="0" applyBorder="1" applyAlignment="1">
      <alignment/>
    </xf>
    <xf numFmtId="0" fontId="0" fillId="0" borderId="52" xfId="0" applyBorder="1" applyAlignment="1">
      <alignment/>
    </xf>
    <xf numFmtId="0" fontId="0" fillId="0" borderId="53" xfId="0" applyBorder="1" applyAlignment="1">
      <alignment/>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97" xfId="0" applyFont="1" applyBorder="1" applyAlignment="1">
      <alignment horizontal="right" vertical="center"/>
    </xf>
    <xf numFmtId="0" fontId="0" fillId="0" borderId="51" xfId="0" applyBorder="1" applyAlignment="1">
      <alignment horizontal="right"/>
    </xf>
    <xf numFmtId="197" fontId="61" fillId="0" borderId="30" xfId="0" applyNumberFormat="1" applyFont="1" applyBorder="1" applyAlignment="1">
      <alignment horizontal="center"/>
    </xf>
    <xf numFmtId="0" fontId="62" fillId="0" borderId="30" xfId="0" applyFont="1" applyBorder="1" applyAlignment="1">
      <alignment horizontal="center"/>
    </xf>
    <xf numFmtId="204" fontId="61" fillId="0" borderId="30" xfId="0" applyNumberFormat="1" applyFont="1" applyBorder="1" applyAlignment="1">
      <alignment horizontal="center"/>
    </xf>
    <xf numFmtId="0" fontId="61"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8" t="s">
        <v>244</v>
      </c>
      <c r="B1" s="319"/>
      <c r="C1" s="319"/>
      <c r="D1" s="319"/>
      <c r="E1" s="319"/>
      <c r="F1" s="319"/>
      <c r="G1" s="319"/>
      <c r="H1" s="319"/>
      <c r="I1" s="319"/>
    </row>
    <row r="3" spans="1:9" ht="24.75" customHeight="1">
      <c r="A3" s="150"/>
      <c r="B3" s="150" t="s">
        <v>122</v>
      </c>
      <c r="C3" s="153" t="str">
        <f>+'予算書'!B6</f>
        <v>病理細胞</v>
      </c>
      <c r="D3" s="316" t="s">
        <v>125</v>
      </c>
      <c r="E3" s="317"/>
      <c r="F3" s="317"/>
      <c r="G3" s="317"/>
      <c r="H3" s="317"/>
      <c r="I3" s="317"/>
    </row>
    <row r="4" spans="1:9" ht="24.75" customHeight="1">
      <c r="A4" s="151"/>
      <c r="B4" s="150" t="s">
        <v>141</v>
      </c>
      <c r="C4" s="151" t="str">
        <f>+'予算書'!C11</f>
        <v>平成26年10月19日（日）　14：00 ～ 17：00　</v>
      </c>
      <c r="D4" s="151"/>
      <c r="E4" s="151"/>
      <c r="F4" s="151"/>
      <c r="G4" s="152"/>
      <c r="H4" s="151"/>
      <c r="I4" s="151"/>
    </row>
    <row r="5" spans="1:9" ht="24.75" customHeight="1">
      <c r="A5" s="151"/>
      <c r="B5" s="150" t="s">
        <v>142</v>
      </c>
      <c r="C5" s="151" t="str">
        <f>+'予算書'!C12</f>
        <v>東海細胞研究所</v>
      </c>
      <c r="D5" s="151"/>
      <c r="E5" s="151"/>
      <c r="F5" s="151"/>
      <c r="G5" s="152"/>
      <c r="H5" s="151"/>
      <c r="I5" s="151"/>
    </row>
    <row r="6" spans="1:9" ht="24.75" customHeight="1">
      <c r="A6" s="151"/>
      <c r="B6" s="150" t="s">
        <v>143</v>
      </c>
      <c r="C6" s="322" t="str">
        <f>+'予算書'!C13</f>
        <v>1.「平成２６年度岐臨技病理検査、細胞診検査精度管理報告」</v>
      </c>
      <c r="D6" s="323"/>
      <c r="E6" s="323"/>
      <c r="F6" s="323"/>
      <c r="G6" s="323"/>
      <c r="H6" s="323"/>
      <c r="I6" s="323"/>
    </row>
    <row r="7" spans="1:9" ht="9.75" customHeight="1">
      <c r="A7" s="151"/>
      <c r="B7" s="151"/>
      <c r="C7" s="151"/>
      <c r="D7" s="151"/>
      <c r="E7" s="151"/>
      <c r="F7" s="151"/>
      <c r="G7" s="152"/>
      <c r="H7" s="153"/>
      <c r="I7" s="153"/>
    </row>
    <row r="8" spans="1:9" ht="24.75" customHeight="1">
      <c r="A8" s="158" t="s">
        <v>126</v>
      </c>
      <c r="B8" s="158" t="s">
        <v>123</v>
      </c>
      <c r="C8" s="158" t="s">
        <v>124</v>
      </c>
      <c r="D8" s="320" t="s">
        <v>132</v>
      </c>
      <c r="E8" s="321"/>
      <c r="F8" s="161" t="s">
        <v>130</v>
      </c>
      <c r="G8" s="163" t="s">
        <v>131</v>
      </c>
      <c r="H8" s="160" t="s">
        <v>128</v>
      </c>
      <c r="I8" s="160" t="s">
        <v>129</v>
      </c>
    </row>
    <row r="9" spans="1:9" ht="28.5" customHeight="1">
      <c r="A9" s="154">
        <v>1</v>
      </c>
      <c r="B9" s="155"/>
      <c r="C9" s="156"/>
      <c r="D9" s="314"/>
      <c r="E9" s="315"/>
      <c r="F9" s="162" t="s">
        <v>282</v>
      </c>
      <c r="G9" s="159"/>
      <c r="H9" s="159" t="s">
        <v>127</v>
      </c>
      <c r="I9" s="159" t="s">
        <v>127</v>
      </c>
    </row>
    <row r="10" spans="1:9" ht="28.5" customHeight="1">
      <c r="A10" s="154">
        <v>2</v>
      </c>
      <c r="B10" s="155"/>
      <c r="C10" s="156"/>
      <c r="D10" s="314"/>
      <c r="E10" s="315"/>
      <c r="F10" s="162" t="str">
        <f>+$F$9</f>
        <v>病細26－</v>
      </c>
      <c r="G10" s="159"/>
      <c r="H10" s="159" t="s">
        <v>127</v>
      </c>
      <c r="I10" s="159" t="s">
        <v>127</v>
      </c>
    </row>
    <row r="11" spans="1:9" ht="28.5" customHeight="1">
      <c r="A11" s="154">
        <v>3</v>
      </c>
      <c r="B11" s="155"/>
      <c r="C11" s="156"/>
      <c r="D11" s="314"/>
      <c r="E11" s="315"/>
      <c r="F11" s="162" t="str">
        <f aca="true" t="shared" si="0" ref="F11:F38">+$F$9</f>
        <v>病細26－</v>
      </c>
      <c r="G11" s="159"/>
      <c r="H11" s="159" t="s">
        <v>127</v>
      </c>
      <c r="I11" s="159" t="s">
        <v>127</v>
      </c>
    </row>
    <row r="12" spans="1:9" ht="28.5" customHeight="1">
      <c r="A12" s="154">
        <v>4</v>
      </c>
      <c r="B12" s="155"/>
      <c r="C12" s="156"/>
      <c r="D12" s="314"/>
      <c r="E12" s="315"/>
      <c r="F12" s="162" t="str">
        <f t="shared" si="0"/>
        <v>病細26－</v>
      </c>
      <c r="G12" s="159"/>
      <c r="H12" s="159" t="s">
        <v>127</v>
      </c>
      <c r="I12" s="159" t="s">
        <v>127</v>
      </c>
    </row>
    <row r="13" spans="1:9" ht="28.5" customHeight="1">
      <c r="A13" s="154">
        <v>5</v>
      </c>
      <c r="B13" s="155"/>
      <c r="C13" s="156"/>
      <c r="D13" s="314"/>
      <c r="E13" s="315"/>
      <c r="F13" s="162" t="str">
        <f t="shared" si="0"/>
        <v>病細26－</v>
      </c>
      <c r="G13" s="159"/>
      <c r="H13" s="159" t="s">
        <v>127</v>
      </c>
      <c r="I13" s="159" t="s">
        <v>127</v>
      </c>
    </row>
    <row r="14" spans="1:9" ht="28.5" customHeight="1">
      <c r="A14" s="154">
        <v>6</v>
      </c>
      <c r="B14" s="155"/>
      <c r="C14" s="156"/>
      <c r="D14" s="314"/>
      <c r="E14" s="315"/>
      <c r="F14" s="162" t="str">
        <f t="shared" si="0"/>
        <v>病細26－</v>
      </c>
      <c r="G14" s="159"/>
      <c r="H14" s="159" t="s">
        <v>127</v>
      </c>
      <c r="I14" s="159" t="s">
        <v>127</v>
      </c>
    </row>
    <row r="15" spans="1:9" ht="28.5" customHeight="1">
      <c r="A15" s="154">
        <v>7</v>
      </c>
      <c r="B15" s="155"/>
      <c r="C15" s="156"/>
      <c r="D15" s="314"/>
      <c r="E15" s="315"/>
      <c r="F15" s="162" t="str">
        <f t="shared" si="0"/>
        <v>病細26－</v>
      </c>
      <c r="G15" s="159"/>
      <c r="H15" s="159" t="s">
        <v>127</v>
      </c>
      <c r="I15" s="159" t="s">
        <v>127</v>
      </c>
    </row>
    <row r="16" spans="1:9" ht="28.5" customHeight="1">
      <c r="A16" s="154">
        <v>8</v>
      </c>
      <c r="B16" s="155"/>
      <c r="C16" s="156"/>
      <c r="D16" s="314"/>
      <c r="E16" s="315"/>
      <c r="F16" s="162" t="str">
        <f t="shared" si="0"/>
        <v>病細26－</v>
      </c>
      <c r="G16" s="159"/>
      <c r="H16" s="159" t="s">
        <v>127</v>
      </c>
      <c r="I16" s="159" t="s">
        <v>127</v>
      </c>
    </row>
    <row r="17" spans="1:9" ht="28.5" customHeight="1">
      <c r="A17" s="154">
        <v>9</v>
      </c>
      <c r="B17" s="155"/>
      <c r="C17" s="156"/>
      <c r="D17" s="314"/>
      <c r="E17" s="315"/>
      <c r="F17" s="162" t="str">
        <f t="shared" si="0"/>
        <v>病細26－</v>
      </c>
      <c r="G17" s="159"/>
      <c r="H17" s="159" t="s">
        <v>127</v>
      </c>
      <c r="I17" s="159" t="s">
        <v>127</v>
      </c>
    </row>
    <row r="18" spans="1:9" ht="28.5" customHeight="1">
      <c r="A18" s="154">
        <v>10</v>
      </c>
      <c r="B18" s="155"/>
      <c r="C18" s="156"/>
      <c r="D18" s="314"/>
      <c r="E18" s="315"/>
      <c r="F18" s="162" t="str">
        <f t="shared" si="0"/>
        <v>病細26－</v>
      </c>
      <c r="G18" s="159"/>
      <c r="H18" s="159" t="s">
        <v>127</v>
      </c>
      <c r="I18" s="159" t="s">
        <v>127</v>
      </c>
    </row>
    <row r="19" spans="1:9" ht="28.5" customHeight="1">
      <c r="A19" s="154">
        <v>11</v>
      </c>
      <c r="B19" s="155"/>
      <c r="C19" s="156"/>
      <c r="D19" s="314"/>
      <c r="E19" s="315"/>
      <c r="F19" s="162" t="str">
        <f t="shared" si="0"/>
        <v>病細26－</v>
      </c>
      <c r="G19" s="159"/>
      <c r="H19" s="159" t="s">
        <v>127</v>
      </c>
      <c r="I19" s="159" t="s">
        <v>127</v>
      </c>
    </row>
    <row r="20" spans="1:9" ht="28.5" customHeight="1">
      <c r="A20" s="154">
        <v>12</v>
      </c>
      <c r="B20" s="155"/>
      <c r="C20" s="156"/>
      <c r="D20" s="314"/>
      <c r="E20" s="315"/>
      <c r="F20" s="162" t="str">
        <f t="shared" si="0"/>
        <v>病細26－</v>
      </c>
      <c r="G20" s="159"/>
      <c r="H20" s="159" t="s">
        <v>127</v>
      </c>
      <c r="I20" s="159" t="s">
        <v>127</v>
      </c>
    </row>
    <row r="21" spans="1:9" ht="28.5" customHeight="1">
      <c r="A21" s="154">
        <v>13</v>
      </c>
      <c r="B21" s="155"/>
      <c r="C21" s="156"/>
      <c r="D21" s="314"/>
      <c r="E21" s="315"/>
      <c r="F21" s="162" t="str">
        <f t="shared" si="0"/>
        <v>病細26－</v>
      </c>
      <c r="G21" s="159"/>
      <c r="H21" s="159" t="s">
        <v>127</v>
      </c>
      <c r="I21" s="159" t="s">
        <v>127</v>
      </c>
    </row>
    <row r="22" spans="1:9" ht="28.5" customHeight="1">
      <c r="A22" s="154">
        <v>14</v>
      </c>
      <c r="B22" s="155"/>
      <c r="C22" s="156"/>
      <c r="D22" s="314"/>
      <c r="E22" s="315"/>
      <c r="F22" s="162" t="str">
        <f t="shared" si="0"/>
        <v>病細26－</v>
      </c>
      <c r="G22" s="159"/>
      <c r="H22" s="159" t="s">
        <v>127</v>
      </c>
      <c r="I22" s="159" t="s">
        <v>127</v>
      </c>
    </row>
    <row r="23" spans="1:9" ht="28.5" customHeight="1">
      <c r="A23" s="154">
        <v>15</v>
      </c>
      <c r="B23" s="155"/>
      <c r="C23" s="156"/>
      <c r="D23" s="314"/>
      <c r="E23" s="315"/>
      <c r="F23" s="162" t="str">
        <f t="shared" si="0"/>
        <v>病細26－</v>
      </c>
      <c r="G23" s="159"/>
      <c r="H23" s="159" t="s">
        <v>127</v>
      </c>
      <c r="I23" s="159" t="s">
        <v>127</v>
      </c>
    </row>
    <row r="24" spans="1:9" ht="28.5" customHeight="1">
      <c r="A24" s="154">
        <v>16</v>
      </c>
      <c r="B24" s="155"/>
      <c r="C24" s="156"/>
      <c r="D24" s="314"/>
      <c r="E24" s="315"/>
      <c r="F24" s="162" t="str">
        <f t="shared" si="0"/>
        <v>病細26－</v>
      </c>
      <c r="G24" s="159"/>
      <c r="H24" s="159" t="s">
        <v>127</v>
      </c>
      <c r="I24" s="159" t="s">
        <v>127</v>
      </c>
    </row>
    <row r="25" spans="1:9" ht="28.5" customHeight="1">
      <c r="A25" s="154">
        <v>17</v>
      </c>
      <c r="B25" s="155"/>
      <c r="C25" s="156"/>
      <c r="D25" s="314"/>
      <c r="E25" s="315"/>
      <c r="F25" s="162" t="str">
        <f t="shared" si="0"/>
        <v>病細26－</v>
      </c>
      <c r="G25" s="159"/>
      <c r="H25" s="159" t="s">
        <v>127</v>
      </c>
      <c r="I25" s="159" t="s">
        <v>127</v>
      </c>
    </row>
    <row r="26" spans="1:9" ht="28.5" customHeight="1">
      <c r="A26" s="154">
        <v>18</v>
      </c>
      <c r="B26" s="155"/>
      <c r="C26" s="156"/>
      <c r="D26" s="314"/>
      <c r="E26" s="315"/>
      <c r="F26" s="162" t="str">
        <f t="shared" si="0"/>
        <v>病細26－</v>
      </c>
      <c r="G26" s="159"/>
      <c r="H26" s="159" t="s">
        <v>127</v>
      </c>
      <c r="I26" s="159" t="s">
        <v>127</v>
      </c>
    </row>
    <row r="27" spans="1:9" ht="28.5" customHeight="1">
      <c r="A27" s="154">
        <v>19</v>
      </c>
      <c r="B27" s="155"/>
      <c r="C27" s="156"/>
      <c r="D27" s="314"/>
      <c r="E27" s="315"/>
      <c r="F27" s="162" t="str">
        <f t="shared" si="0"/>
        <v>病細26－</v>
      </c>
      <c r="G27" s="159"/>
      <c r="H27" s="159" t="s">
        <v>127</v>
      </c>
      <c r="I27" s="159" t="s">
        <v>127</v>
      </c>
    </row>
    <row r="28" spans="1:9" ht="28.5" customHeight="1">
      <c r="A28" s="154">
        <v>20</v>
      </c>
      <c r="B28" s="155"/>
      <c r="C28" s="155"/>
      <c r="D28" s="314"/>
      <c r="E28" s="315"/>
      <c r="F28" s="162" t="str">
        <f t="shared" si="0"/>
        <v>病細26－</v>
      </c>
      <c r="G28" s="159"/>
      <c r="H28" s="159" t="s">
        <v>127</v>
      </c>
      <c r="I28" s="159" t="s">
        <v>127</v>
      </c>
    </row>
    <row r="29" spans="1:9" ht="28.5" customHeight="1">
      <c r="A29" s="154">
        <v>21</v>
      </c>
      <c r="B29" s="155"/>
      <c r="C29" s="156"/>
      <c r="D29" s="314"/>
      <c r="E29" s="315"/>
      <c r="F29" s="162" t="str">
        <f t="shared" si="0"/>
        <v>病細26－</v>
      </c>
      <c r="G29" s="159"/>
      <c r="H29" s="159" t="s">
        <v>127</v>
      </c>
      <c r="I29" s="159" t="s">
        <v>127</v>
      </c>
    </row>
    <row r="30" spans="1:9" ht="28.5" customHeight="1">
      <c r="A30" s="154">
        <v>22</v>
      </c>
      <c r="B30" s="155"/>
      <c r="C30" s="156"/>
      <c r="D30" s="314"/>
      <c r="E30" s="315"/>
      <c r="F30" s="162" t="str">
        <f t="shared" si="0"/>
        <v>病細26－</v>
      </c>
      <c r="G30" s="159"/>
      <c r="H30" s="159" t="s">
        <v>127</v>
      </c>
      <c r="I30" s="159" t="s">
        <v>127</v>
      </c>
    </row>
    <row r="31" spans="1:9" ht="28.5" customHeight="1">
      <c r="A31" s="154">
        <v>23</v>
      </c>
      <c r="B31" s="155"/>
      <c r="C31" s="156"/>
      <c r="D31" s="314"/>
      <c r="E31" s="315"/>
      <c r="F31" s="162" t="str">
        <f t="shared" si="0"/>
        <v>病細26－</v>
      </c>
      <c r="G31" s="159"/>
      <c r="H31" s="159" t="s">
        <v>127</v>
      </c>
      <c r="I31" s="159" t="s">
        <v>127</v>
      </c>
    </row>
    <row r="32" spans="1:9" ht="28.5" customHeight="1">
      <c r="A32" s="154">
        <v>24</v>
      </c>
      <c r="B32" s="155"/>
      <c r="C32" s="156"/>
      <c r="D32" s="314"/>
      <c r="E32" s="315"/>
      <c r="F32" s="162" t="str">
        <f t="shared" si="0"/>
        <v>病細26－</v>
      </c>
      <c r="G32" s="159"/>
      <c r="H32" s="159" t="s">
        <v>127</v>
      </c>
      <c r="I32" s="159" t="s">
        <v>127</v>
      </c>
    </row>
    <row r="33" spans="1:9" ht="28.5" customHeight="1">
      <c r="A33" s="154">
        <v>25</v>
      </c>
      <c r="B33" s="155"/>
      <c r="C33" s="156"/>
      <c r="D33" s="314"/>
      <c r="E33" s="315"/>
      <c r="F33" s="162" t="str">
        <f t="shared" si="0"/>
        <v>病細26－</v>
      </c>
      <c r="G33" s="159"/>
      <c r="H33" s="159" t="s">
        <v>127</v>
      </c>
      <c r="I33" s="159" t="s">
        <v>127</v>
      </c>
    </row>
    <row r="34" spans="1:9" ht="28.5" customHeight="1">
      <c r="A34" s="154">
        <v>26</v>
      </c>
      <c r="B34" s="155"/>
      <c r="C34" s="156"/>
      <c r="D34" s="314"/>
      <c r="E34" s="315"/>
      <c r="F34" s="162" t="str">
        <f t="shared" si="0"/>
        <v>病細26－</v>
      </c>
      <c r="G34" s="159"/>
      <c r="H34" s="159" t="s">
        <v>127</v>
      </c>
      <c r="I34" s="159" t="s">
        <v>127</v>
      </c>
    </row>
    <row r="35" spans="1:9" ht="28.5" customHeight="1">
      <c r="A35" s="154">
        <v>27</v>
      </c>
      <c r="B35" s="155"/>
      <c r="C35" s="156"/>
      <c r="D35" s="314"/>
      <c r="E35" s="315"/>
      <c r="F35" s="162" t="str">
        <f t="shared" si="0"/>
        <v>病細26－</v>
      </c>
      <c r="G35" s="159"/>
      <c r="H35" s="159" t="s">
        <v>127</v>
      </c>
      <c r="I35" s="159" t="s">
        <v>127</v>
      </c>
    </row>
    <row r="36" spans="1:9" ht="28.5" customHeight="1">
      <c r="A36" s="154">
        <v>28</v>
      </c>
      <c r="B36" s="155"/>
      <c r="C36" s="156"/>
      <c r="D36" s="314"/>
      <c r="E36" s="315"/>
      <c r="F36" s="162" t="str">
        <f t="shared" si="0"/>
        <v>病細26－</v>
      </c>
      <c r="G36" s="159"/>
      <c r="H36" s="159" t="s">
        <v>127</v>
      </c>
      <c r="I36" s="159" t="s">
        <v>127</v>
      </c>
    </row>
    <row r="37" spans="1:9" ht="28.5" customHeight="1">
      <c r="A37" s="154">
        <v>29</v>
      </c>
      <c r="B37" s="155"/>
      <c r="C37" s="156"/>
      <c r="D37" s="314"/>
      <c r="E37" s="315"/>
      <c r="F37" s="162" t="str">
        <f t="shared" si="0"/>
        <v>病細26－</v>
      </c>
      <c r="G37" s="159"/>
      <c r="H37" s="159" t="s">
        <v>127</v>
      </c>
      <c r="I37" s="159" t="s">
        <v>127</v>
      </c>
    </row>
    <row r="38" spans="1:9" ht="28.5" customHeight="1">
      <c r="A38" s="154">
        <v>30</v>
      </c>
      <c r="B38" s="155"/>
      <c r="C38" s="155"/>
      <c r="D38" s="314"/>
      <c r="E38" s="315"/>
      <c r="F38" s="162" t="str">
        <f t="shared" si="0"/>
        <v>病細26－</v>
      </c>
      <c r="G38" s="159"/>
      <c r="H38" s="159" t="s">
        <v>127</v>
      </c>
      <c r="I38" s="159" t="s">
        <v>127</v>
      </c>
    </row>
    <row r="39" ht="12.75">
      <c r="B39" s="167" t="s">
        <v>138</v>
      </c>
    </row>
    <row r="40" spans="2:9" ht="12.75">
      <c r="B40" s="167"/>
      <c r="C40" s="166"/>
      <c r="D40" s="166"/>
      <c r="E40" s="166"/>
      <c r="F40" s="166"/>
      <c r="G40" s="166"/>
      <c r="H40" s="166"/>
      <c r="I40" s="166"/>
    </row>
    <row r="41" spans="1:9" ht="12.75">
      <c r="A41" s="179" t="s">
        <v>133</v>
      </c>
      <c r="B41" s="180"/>
      <c r="C41" s="181"/>
      <c r="D41" s="179" t="s">
        <v>136</v>
      </c>
      <c r="E41" s="182"/>
      <c r="F41" s="182"/>
      <c r="G41" s="183"/>
      <c r="H41" s="164"/>
      <c r="I41" s="164"/>
    </row>
    <row r="42" spans="1:9" ht="14.25">
      <c r="A42" s="176" t="s">
        <v>139</v>
      </c>
      <c r="B42" s="168"/>
      <c r="C42" s="169"/>
      <c r="D42" s="176" t="s">
        <v>137</v>
      </c>
      <c r="E42" s="170"/>
      <c r="F42" s="170"/>
      <c r="G42" s="171"/>
      <c r="H42" s="165"/>
      <c r="I42" s="164"/>
    </row>
    <row r="43" spans="1:9" ht="14.25">
      <c r="A43" s="177" t="s">
        <v>140</v>
      </c>
      <c r="B43" s="172"/>
      <c r="C43" s="169"/>
      <c r="D43" s="177" t="s">
        <v>134</v>
      </c>
      <c r="E43" s="170"/>
      <c r="F43" s="170"/>
      <c r="G43" s="171"/>
      <c r="H43" s="165"/>
      <c r="I43" s="164"/>
    </row>
    <row r="44" spans="1:8" ht="14.25">
      <c r="A44" s="178" t="s">
        <v>257</v>
      </c>
      <c r="B44" s="173"/>
      <c r="C44" s="174"/>
      <c r="D44" s="178" t="s">
        <v>135</v>
      </c>
      <c r="E44" s="174"/>
      <c r="F44" s="174"/>
      <c r="G44" s="175"/>
      <c r="H44" s="157"/>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251</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平成26年10月19日（日）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f>+'予算書'!C49</f>
        <v>0</v>
      </c>
      <c r="D12" s="108" t="s">
        <v>78</v>
      </c>
      <c r="E12" s="107" t="s">
        <v>114</v>
      </c>
      <c r="F12" s="88" t="s">
        <v>58</v>
      </c>
      <c r="G12" s="392">
        <v>1000</v>
      </c>
      <c r="H12" s="393"/>
    </row>
    <row r="13" spans="2:8" ht="15" customHeight="1">
      <c r="B13" s="93" t="s">
        <v>65</v>
      </c>
      <c r="C13" s="81">
        <f>+'予算書'!D49</f>
        <v>0</v>
      </c>
      <c r="D13" s="82"/>
      <c r="E13" s="89">
        <f>+'予算書'!F49</f>
        <v>0</v>
      </c>
      <c r="F13" s="88" t="s">
        <v>34</v>
      </c>
      <c r="G13" s="392">
        <f>+'予算書'!J49</f>
        <v>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1000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251</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平成26年10月19日（日）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+'予算書'!C50</f>
        <v>0</v>
      </c>
      <c r="D46" s="108" t="s">
        <v>78</v>
      </c>
      <c r="E46" s="107" t="s">
        <v>114</v>
      </c>
      <c r="F46" s="88" t="s">
        <v>58</v>
      </c>
      <c r="G46" s="392">
        <v>1000</v>
      </c>
      <c r="H46" s="393"/>
    </row>
    <row r="47" spans="2:8" ht="15" customHeight="1">
      <c r="B47" s="93" t="s">
        <v>65</v>
      </c>
      <c r="C47" s="81">
        <f>+'予算書'!D50</f>
        <v>0</v>
      </c>
      <c r="D47" s="82"/>
      <c r="E47" s="89">
        <f>+'予算書'!F50</f>
        <v>0</v>
      </c>
      <c r="F47" s="88" t="s">
        <v>34</v>
      </c>
      <c r="G47" s="392">
        <f>+'予算書'!J50</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251</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平成26年10月19日（日）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t="str">
        <f>+'予算書'!C51</f>
        <v>日高　祐二</v>
      </c>
      <c r="D12" s="108" t="s">
        <v>78</v>
      </c>
      <c r="E12" s="107" t="s">
        <v>114</v>
      </c>
      <c r="F12" s="88" t="s">
        <v>58</v>
      </c>
      <c r="G12" s="392">
        <v>1000</v>
      </c>
      <c r="H12" s="393"/>
    </row>
    <row r="13" spans="2:8" ht="15" customHeight="1">
      <c r="B13" s="93" t="s">
        <v>65</v>
      </c>
      <c r="C13" s="81" t="str">
        <f>+'予算書'!D51</f>
        <v>各務原</v>
      </c>
      <c r="D13" s="82"/>
      <c r="E13" s="89" t="str">
        <f>+'予算書'!F51</f>
        <v>岐阜市</v>
      </c>
      <c r="F13" s="88" t="s">
        <v>34</v>
      </c>
      <c r="G13" s="392">
        <f>+'予算書'!J51</f>
        <v>1500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2500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251</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平成26年10月19日（日）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+'予算書'!C50</f>
        <v>0</v>
      </c>
      <c r="D46" s="108" t="s">
        <v>78</v>
      </c>
      <c r="E46" s="107" t="s">
        <v>114</v>
      </c>
      <c r="F46" s="88" t="s">
        <v>58</v>
      </c>
      <c r="G46" s="392">
        <v>1000</v>
      </c>
      <c r="H46" s="393"/>
    </row>
    <row r="47" spans="2:8" ht="15" customHeight="1">
      <c r="B47" s="93" t="s">
        <v>65</v>
      </c>
      <c r="C47" s="81">
        <f>+'予算書'!D50</f>
        <v>0</v>
      </c>
      <c r="D47" s="82"/>
      <c r="E47" s="89">
        <f>+'予算書'!F50</f>
        <v>0</v>
      </c>
      <c r="F47" s="88" t="s">
        <v>34</v>
      </c>
      <c r="G47" s="392">
        <f>+'予算書'!J52</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15" s="2" customFormat="1" ht="15">
      <c r="B4" s="24"/>
      <c r="C4" s="24"/>
      <c r="D4" s="24"/>
      <c r="E4" s="19"/>
      <c r="F4" s="20"/>
      <c r="G4" s="20"/>
      <c r="H4" s="21"/>
      <c r="K4" s="1"/>
      <c r="L4" s="1"/>
      <c r="M4" s="1"/>
      <c r="N4" s="1"/>
      <c r="O4" s="1"/>
    </row>
    <row r="5" spans="2:15" s="2" customFormat="1" ht="17.25">
      <c r="B5" s="418" t="s">
        <v>251</v>
      </c>
      <c r="C5" s="328"/>
      <c r="D5" s="328"/>
      <c r="E5" s="328"/>
      <c r="F5" s="328"/>
      <c r="G5" s="68"/>
      <c r="H5" s="21"/>
      <c r="K5" s="1"/>
      <c r="L5" s="1"/>
      <c r="M5" s="1"/>
      <c r="N5" s="1"/>
      <c r="O5" s="1"/>
    </row>
    <row r="6" spans="2:15" s="2" customFormat="1" ht="17.25">
      <c r="B6" s="79"/>
      <c r="C6" s="12"/>
      <c r="D6" s="12"/>
      <c r="E6" s="20"/>
      <c r="F6" s="68"/>
      <c r="G6" s="68"/>
      <c r="H6" s="21"/>
      <c r="K6" s="1"/>
      <c r="L6" s="1"/>
      <c r="M6" s="1"/>
      <c r="N6" s="1"/>
      <c r="O6" s="1"/>
    </row>
    <row r="7" spans="2:15" s="2" customFormat="1" ht="15.75">
      <c r="B7" s="399" t="s">
        <v>62</v>
      </c>
      <c r="C7" s="428" t="str">
        <f>+'予算書'!B6</f>
        <v>病理細胞</v>
      </c>
      <c r="D7" s="423" t="s">
        <v>79</v>
      </c>
      <c r="E7" s="424"/>
      <c r="F7" s="425"/>
      <c r="G7" s="401" t="s">
        <v>61</v>
      </c>
      <c r="H7" s="90"/>
      <c r="K7" s="1"/>
      <c r="L7" s="1"/>
      <c r="M7" s="1"/>
      <c r="N7" s="1"/>
      <c r="O7" s="1"/>
    </row>
    <row r="8" spans="2:15" s="2" customFormat="1" ht="13.5" customHeight="1">
      <c r="B8" s="400"/>
      <c r="C8" s="429"/>
      <c r="D8" s="426"/>
      <c r="E8" s="426"/>
      <c r="F8" s="427"/>
      <c r="G8" s="402"/>
      <c r="H8" s="91"/>
      <c r="K8" s="1"/>
      <c r="L8" s="1"/>
      <c r="M8" s="1"/>
      <c r="N8" s="1"/>
      <c r="O8" s="1"/>
    </row>
    <row r="9" spans="2:15" s="2" customFormat="1" ht="13.5" customHeight="1">
      <c r="B9" s="411" t="s">
        <v>63</v>
      </c>
      <c r="C9" s="405" t="str">
        <f>+'予算書'!C11</f>
        <v>平成26年10月19日（日）　14：00 ～ 17：00　</v>
      </c>
      <c r="D9" s="406"/>
      <c r="E9" s="406"/>
      <c r="F9" s="407"/>
      <c r="G9" s="403"/>
      <c r="H9" s="91"/>
      <c r="K9" s="1"/>
      <c r="L9" s="1"/>
      <c r="M9" s="1"/>
      <c r="N9" s="1"/>
      <c r="O9" s="1"/>
    </row>
    <row r="10" spans="2:14" s="2" customFormat="1" ht="13.5" customHeight="1">
      <c r="B10" s="412"/>
      <c r="C10" s="408"/>
      <c r="D10" s="409"/>
      <c r="E10" s="409"/>
      <c r="F10" s="410"/>
      <c r="G10" s="404"/>
      <c r="H10" s="92"/>
      <c r="K10" s="1"/>
      <c r="L10" s="1"/>
      <c r="M10" s="1"/>
      <c r="N10" s="1"/>
    </row>
    <row r="11" spans="2:8" ht="15" customHeight="1">
      <c r="B11" s="395" t="s">
        <v>93</v>
      </c>
      <c r="C11" s="396"/>
      <c r="D11" s="396"/>
      <c r="E11" s="396"/>
      <c r="F11" s="106" t="s">
        <v>9</v>
      </c>
      <c r="G11" s="397" t="s">
        <v>11</v>
      </c>
      <c r="H11" s="398"/>
    </row>
    <row r="12" spans="2:8" ht="15" customHeight="1">
      <c r="B12" s="93" t="s">
        <v>66</v>
      </c>
      <c r="C12" s="109">
        <f>+'予算書'!C53</f>
        <v>0</v>
      </c>
      <c r="D12" s="108" t="s">
        <v>78</v>
      </c>
      <c r="E12" s="107" t="s">
        <v>74</v>
      </c>
      <c r="F12" s="88" t="s">
        <v>66</v>
      </c>
      <c r="G12" s="392">
        <f>+'予算書'!K35</f>
        <v>0</v>
      </c>
      <c r="H12" s="393"/>
    </row>
    <row r="13" spans="2:8" ht="15" customHeight="1">
      <c r="B13" s="93" t="s">
        <v>65</v>
      </c>
      <c r="C13" s="81">
        <f>+'予算書'!D53</f>
        <v>0</v>
      </c>
      <c r="D13" s="82"/>
      <c r="E13" s="89">
        <f>+'予算書'!F53</f>
        <v>0</v>
      </c>
      <c r="F13" s="88" t="s">
        <v>34</v>
      </c>
      <c r="G13" s="392">
        <f>+'予算書'!J53</f>
        <v>0</v>
      </c>
      <c r="H13" s="393"/>
    </row>
    <row r="14" spans="2:8" ht="15" customHeight="1">
      <c r="B14" s="93" t="s">
        <v>65</v>
      </c>
      <c r="C14" s="81"/>
      <c r="D14" s="82"/>
      <c r="E14" s="89"/>
      <c r="F14" s="88" t="s">
        <v>34</v>
      </c>
      <c r="G14" s="392">
        <v>0</v>
      </c>
      <c r="H14" s="393"/>
    </row>
    <row r="15" spans="2:8" ht="15" customHeight="1">
      <c r="B15" s="93" t="s">
        <v>232</v>
      </c>
      <c r="C15" s="309"/>
      <c r="D15" s="306"/>
      <c r="E15" s="394"/>
      <c r="F15" s="88" t="s">
        <v>230</v>
      </c>
      <c r="G15" s="392">
        <f>+'予算書'!K37</f>
        <v>0</v>
      </c>
      <c r="H15" s="393"/>
    </row>
    <row r="16" spans="2:8" ht="15" customHeight="1">
      <c r="B16" s="93" t="s">
        <v>64</v>
      </c>
      <c r="C16" s="309"/>
      <c r="D16" s="306"/>
      <c r="E16" s="394"/>
      <c r="F16" s="88" t="s">
        <v>59</v>
      </c>
      <c r="G16" s="392">
        <v>0</v>
      </c>
      <c r="H16" s="393"/>
    </row>
    <row r="17" spans="2:8" ht="15" customHeight="1">
      <c r="B17" s="93" t="s">
        <v>75</v>
      </c>
      <c r="C17" s="309"/>
      <c r="D17" s="306"/>
      <c r="E17" s="394"/>
      <c r="F17" s="88" t="s">
        <v>60</v>
      </c>
      <c r="G17" s="392">
        <v>0</v>
      </c>
      <c r="H17" s="393"/>
    </row>
    <row r="18" spans="2:8" ht="15" customHeight="1">
      <c r="B18" s="94"/>
      <c r="C18" s="36"/>
      <c r="D18" s="36"/>
      <c r="E18" s="36"/>
      <c r="F18" s="15" t="s">
        <v>84</v>
      </c>
      <c r="G18" s="419">
        <f>SUM(G12:G17)</f>
        <v>0</v>
      </c>
      <c r="H18" s="420"/>
    </row>
    <row r="19" spans="2:8" ht="15.75" customHeight="1">
      <c r="B19" s="95"/>
      <c r="C19" s="8"/>
      <c r="D19" s="8"/>
      <c r="E19" s="9"/>
      <c r="F19" s="9"/>
      <c r="G19" s="9"/>
      <c r="H19" s="96"/>
    </row>
    <row r="20" spans="2:11" ht="22.5">
      <c r="B20" s="97" t="s">
        <v>67</v>
      </c>
      <c r="C20" s="84"/>
      <c r="D20" s="83" t="s">
        <v>68</v>
      </c>
      <c r="E20" s="84"/>
      <c r="F20" s="84"/>
      <c r="G20" s="84"/>
      <c r="H20" s="98"/>
      <c r="J20" s="148" t="s">
        <v>119</v>
      </c>
      <c r="K20" s="142" t="s">
        <v>118</v>
      </c>
    </row>
    <row r="21" spans="2:11" ht="15.75" customHeight="1">
      <c r="B21" s="99"/>
      <c r="C21" s="84"/>
      <c r="D21" s="84"/>
      <c r="E21" s="84"/>
      <c r="F21" s="84"/>
      <c r="G21" s="84"/>
      <c r="H21" s="98"/>
      <c r="J21" s="142"/>
      <c r="K21" s="142" t="s">
        <v>117</v>
      </c>
    </row>
    <row r="22" spans="2:14" ht="35.25">
      <c r="B22" s="100"/>
      <c r="C22" s="85" t="s">
        <v>70</v>
      </c>
      <c r="D22" s="432">
        <f>+G18</f>
        <v>0</v>
      </c>
      <c r="E22" s="431"/>
      <c r="F22" s="431"/>
      <c r="G22" s="87" t="s">
        <v>69</v>
      </c>
      <c r="H22" s="98"/>
      <c r="K22" s="85" t="s">
        <v>70</v>
      </c>
      <c r="L22" s="432">
        <f>SUM(G12:H15)</f>
        <v>0</v>
      </c>
      <c r="M22" s="433"/>
      <c r="N22" s="87" t="s">
        <v>69</v>
      </c>
    </row>
    <row r="23" spans="2:8" ht="15">
      <c r="B23" s="99"/>
      <c r="C23" s="84"/>
      <c r="D23" s="84"/>
      <c r="E23" s="84"/>
      <c r="F23" s="84"/>
      <c r="G23" s="84"/>
      <c r="H23" s="98"/>
    </row>
    <row r="24" spans="2:8" ht="15">
      <c r="B24" s="99"/>
      <c r="C24" s="434" t="s">
        <v>116</v>
      </c>
      <c r="D24" s="435"/>
      <c r="E24" s="435"/>
      <c r="F24" s="43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251</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平成26年10月19日（日）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66</v>
      </c>
      <c r="C46" s="109"/>
      <c r="D46" s="108"/>
      <c r="E46" s="107"/>
      <c r="F46" s="88" t="s">
        <v>58</v>
      </c>
      <c r="G46" s="392">
        <v>0</v>
      </c>
      <c r="H46" s="393"/>
    </row>
    <row r="47" spans="2:8" ht="15" customHeight="1">
      <c r="B47" s="93" t="s">
        <v>65</v>
      </c>
      <c r="C47" s="81"/>
      <c r="D47" s="82"/>
      <c r="E47" s="89"/>
      <c r="F47" s="88" t="s">
        <v>34</v>
      </c>
      <c r="G47" s="392">
        <f>+'予算書'!J54</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11" ht="15" customHeight="1">
      <c r="B52" s="94"/>
      <c r="C52" s="36"/>
      <c r="D52" s="36"/>
      <c r="E52" s="36"/>
      <c r="F52" s="15" t="s">
        <v>84</v>
      </c>
      <c r="G52" s="419">
        <f>SUM(G46:G51)</f>
        <v>0</v>
      </c>
      <c r="H52" s="420"/>
      <c r="J52" s="148"/>
      <c r="K52" s="142"/>
    </row>
    <row r="53" spans="2:11" ht="15.75" customHeight="1">
      <c r="B53" s="95"/>
      <c r="C53" s="8"/>
      <c r="D53" s="8"/>
      <c r="E53" s="9"/>
      <c r="F53" s="9"/>
      <c r="G53" s="9"/>
      <c r="H53" s="96"/>
      <c r="K53" s="142"/>
    </row>
    <row r="54" spans="2:11" ht="22.5">
      <c r="B54" s="97" t="s">
        <v>67</v>
      </c>
      <c r="C54" s="84"/>
      <c r="D54" s="83" t="s">
        <v>68</v>
      </c>
      <c r="E54" s="84"/>
      <c r="F54" s="84"/>
      <c r="G54" s="84"/>
      <c r="H54" s="98"/>
      <c r="J54" s="148" t="s">
        <v>119</v>
      </c>
      <c r="K54" s="142" t="s">
        <v>120</v>
      </c>
    </row>
    <row r="55" spans="2:11" ht="15.75" customHeight="1">
      <c r="B55" s="99"/>
      <c r="C55" s="84"/>
      <c r="D55" s="84"/>
      <c r="E55" s="84"/>
      <c r="F55" s="84"/>
      <c r="G55" s="84"/>
      <c r="H55" s="98"/>
      <c r="K55" s="142" t="s">
        <v>121</v>
      </c>
    </row>
    <row r="56" spans="2:14" ht="35.25">
      <c r="B56" s="100"/>
      <c r="C56" s="85" t="s">
        <v>70</v>
      </c>
      <c r="D56" s="430">
        <f>+G52</f>
        <v>0</v>
      </c>
      <c r="E56" s="431"/>
      <c r="F56" s="431"/>
      <c r="G56" s="87" t="s">
        <v>69</v>
      </c>
      <c r="H56" s="98"/>
      <c r="K56" s="85" t="s">
        <v>70</v>
      </c>
      <c r="L56" s="432">
        <f>+K12</f>
        <v>0</v>
      </c>
      <c r="M56" s="433"/>
      <c r="N56" s="87" t="s">
        <v>69</v>
      </c>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v>41902</v>
      </c>
    </row>
    <row r="4" spans="2:11" ht="15" customHeight="1">
      <c r="B4" s="23"/>
      <c r="C4" s="25"/>
      <c r="D4" s="25"/>
      <c r="E4" s="25"/>
      <c r="F4" s="25"/>
      <c r="G4" s="39"/>
      <c r="H4" s="39"/>
      <c r="I4" s="39"/>
      <c r="J4" s="39"/>
      <c r="K4" s="39"/>
    </row>
    <row r="5" spans="2:11" ht="15.75" customHeight="1">
      <c r="B5" s="296"/>
      <c r="C5" s="327"/>
      <c r="D5" s="112"/>
      <c r="E5" s="112"/>
      <c r="F5" s="112"/>
      <c r="J5" s="17" t="s">
        <v>233</v>
      </c>
      <c r="K5" s="21" t="s">
        <v>265</v>
      </c>
    </row>
    <row r="6" spans="2:11" ht="15" customHeight="1">
      <c r="B6" s="334" t="s">
        <v>268</v>
      </c>
      <c r="C6" s="335"/>
      <c r="D6" s="333" t="s">
        <v>235</v>
      </c>
      <c r="E6" s="328"/>
      <c r="F6" s="328"/>
      <c r="G6" s="328"/>
      <c r="H6" s="328"/>
      <c r="I6" s="110"/>
      <c r="J6" s="16" t="s">
        <v>5</v>
      </c>
      <c r="K6" s="141">
        <v>41901</v>
      </c>
    </row>
    <row r="7" spans="2:11" ht="13.5" customHeight="1">
      <c r="B7" s="336"/>
      <c r="C7" s="335"/>
      <c r="D7" s="328"/>
      <c r="E7" s="328"/>
      <c r="F7" s="328"/>
      <c r="G7" s="328"/>
      <c r="H7" s="328"/>
      <c r="I7" s="111"/>
      <c r="J7" s="329" t="s">
        <v>234</v>
      </c>
      <c r="K7" s="330"/>
    </row>
    <row r="8" spans="2:11" ht="13.5" customHeight="1">
      <c r="B8" s="24"/>
      <c r="C8" s="24"/>
      <c r="D8" s="111"/>
      <c r="E8" s="111"/>
      <c r="F8" s="111"/>
      <c r="G8" s="111"/>
      <c r="H8" s="111"/>
      <c r="I8" s="18"/>
      <c r="J8" s="20" t="s">
        <v>3</v>
      </c>
      <c r="K8" s="21" t="s">
        <v>258</v>
      </c>
    </row>
    <row r="9" spans="2:11" s="2" customFormat="1" ht="13.5" customHeight="1">
      <c r="B9" s="24"/>
      <c r="C9" s="24"/>
      <c r="D9" s="24"/>
      <c r="E9" s="24"/>
      <c r="F9" s="24"/>
      <c r="G9" s="19"/>
      <c r="H9" s="19"/>
      <c r="I9" s="19"/>
      <c r="J9" s="20" t="s">
        <v>4</v>
      </c>
      <c r="K9" s="21" t="s">
        <v>259</v>
      </c>
    </row>
    <row r="10" spans="2:11" s="2" customFormat="1" ht="13.5" customHeight="1">
      <c r="B10" s="12"/>
      <c r="C10" s="12"/>
      <c r="D10" s="12"/>
      <c r="E10" s="12"/>
      <c r="F10" s="12"/>
      <c r="G10" s="331" t="s">
        <v>266</v>
      </c>
      <c r="H10" s="331"/>
      <c r="I10" s="331"/>
      <c r="J10" s="332"/>
      <c r="K10" s="21" t="s">
        <v>281</v>
      </c>
    </row>
    <row r="11" spans="2:11" s="2" customFormat="1" ht="13.5" customHeight="1">
      <c r="B11" s="41" t="s">
        <v>6</v>
      </c>
      <c r="C11" s="294" t="s">
        <v>269</v>
      </c>
      <c r="D11" s="294"/>
      <c r="E11" s="294"/>
      <c r="F11" s="294"/>
      <c r="G11" s="328"/>
      <c r="H11" s="328"/>
      <c r="I11" s="328"/>
      <c r="J11" s="328"/>
      <c r="K11" s="328"/>
    </row>
    <row r="12" spans="2:11" s="2" customFormat="1" ht="13.5" customHeight="1">
      <c r="B12" s="41" t="s">
        <v>7</v>
      </c>
      <c r="C12" s="294" t="s">
        <v>270</v>
      </c>
      <c r="D12" s="294"/>
      <c r="E12" s="294"/>
      <c r="F12" s="294"/>
      <c r="G12" s="295"/>
      <c r="H12" s="295"/>
      <c r="I12" s="295"/>
      <c r="J12" s="328"/>
      <c r="K12" s="328"/>
    </row>
    <row r="13" spans="2:11" s="2" customFormat="1" ht="13.5" customHeight="1">
      <c r="B13" s="41" t="s">
        <v>8</v>
      </c>
      <c r="C13" s="294" t="s">
        <v>271</v>
      </c>
      <c r="D13" s="294"/>
      <c r="E13" s="294"/>
      <c r="F13" s="294"/>
      <c r="G13" s="295"/>
      <c r="H13" s="295"/>
      <c r="I13" s="295"/>
      <c r="J13" s="295"/>
      <c r="K13" s="295"/>
    </row>
    <row r="14" spans="2:11" s="2" customFormat="1" ht="13.5" customHeight="1">
      <c r="B14" s="13"/>
      <c r="C14" s="294" t="s">
        <v>279</v>
      </c>
      <c r="D14" s="294"/>
      <c r="E14" s="294"/>
      <c r="F14" s="294"/>
      <c r="G14" s="295"/>
      <c r="H14" s="295"/>
      <c r="I14" s="295"/>
      <c r="J14" s="295"/>
      <c r="K14" s="295"/>
    </row>
    <row r="15" spans="2:11" s="2" customFormat="1" ht="13.5" customHeight="1">
      <c r="B15" s="13"/>
      <c r="C15" s="294" t="s">
        <v>272</v>
      </c>
      <c r="D15" s="294"/>
      <c r="E15" s="294"/>
      <c r="F15" s="294"/>
      <c r="G15" s="295"/>
      <c r="H15" s="295"/>
      <c r="I15" s="295"/>
      <c r="J15" s="295"/>
      <c r="K15" s="295"/>
    </row>
    <row r="16" spans="2:11" s="2" customFormat="1" ht="13.5" customHeight="1">
      <c r="B16" s="13"/>
      <c r="C16" s="294" t="s">
        <v>273</v>
      </c>
      <c r="D16" s="294"/>
      <c r="E16" s="294"/>
      <c r="F16" s="294"/>
      <c r="G16" s="295"/>
      <c r="H16" s="295"/>
      <c r="I16" s="295"/>
      <c r="J16" s="295"/>
      <c r="K16" s="295"/>
    </row>
    <row r="17" spans="2:11" s="2" customFormat="1" ht="13.5" customHeight="1">
      <c r="B17" s="13"/>
      <c r="C17" s="294" t="s">
        <v>260</v>
      </c>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07" t="s">
        <v>10</v>
      </c>
      <c r="D19" s="308"/>
      <c r="E19" s="308"/>
      <c r="F19" s="308"/>
      <c r="G19" s="291"/>
      <c r="H19" s="292"/>
      <c r="I19" s="292"/>
      <c r="J19" s="293"/>
      <c r="K19" s="27" t="s">
        <v>11</v>
      </c>
    </row>
    <row r="20" spans="2:11" ht="15" customHeight="1">
      <c r="B20" s="28" t="s">
        <v>16</v>
      </c>
      <c r="C20" s="309" t="s">
        <v>19</v>
      </c>
      <c r="D20" s="310"/>
      <c r="E20" s="310"/>
      <c r="F20" s="310"/>
      <c r="G20" s="311"/>
      <c r="H20" s="297"/>
      <c r="I20" s="297"/>
      <c r="J20" s="337"/>
      <c r="K20" s="29">
        <v>0</v>
      </c>
    </row>
    <row r="21" spans="2:11" ht="15" customHeight="1">
      <c r="B21" s="63" t="s">
        <v>17</v>
      </c>
      <c r="C21" s="324" t="s">
        <v>18</v>
      </c>
      <c r="D21" s="325"/>
      <c r="E21" s="325"/>
      <c r="F21" s="325"/>
      <c r="G21" s="326"/>
      <c r="H21" s="312"/>
      <c r="I21" s="312"/>
      <c r="J21" s="338"/>
      <c r="K21" s="29">
        <v>0</v>
      </c>
    </row>
    <row r="22" spans="2:11" ht="15" customHeight="1">
      <c r="B22" s="28"/>
      <c r="C22" s="309"/>
      <c r="D22" s="310"/>
      <c r="E22" s="310"/>
      <c r="F22" s="310"/>
      <c r="G22" s="311"/>
      <c r="H22" s="297"/>
      <c r="I22" s="297"/>
      <c r="J22" s="337"/>
      <c r="K22" s="29"/>
    </row>
    <row r="23" spans="2:11" ht="15" customHeight="1">
      <c r="B23" s="63" t="s">
        <v>95</v>
      </c>
      <c r="C23" s="131" t="s">
        <v>89</v>
      </c>
      <c r="D23" s="190">
        <v>0</v>
      </c>
      <c r="E23" s="127" t="s">
        <v>69</v>
      </c>
      <c r="F23" s="132" t="s">
        <v>90</v>
      </c>
      <c r="G23" s="136">
        <v>20</v>
      </c>
      <c r="H23" s="302" t="s">
        <v>92</v>
      </c>
      <c r="I23" s="303"/>
      <c r="J23" s="128"/>
      <c r="K23" s="65">
        <f>+D23*G23</f>
        <v>0</v>
      </c>
    </row>
    <row r="24" spans="2:11" ht="15" customHeight="1">
      <c r="B24" s="28" t="s">
        <v>100</v>
      </c>
      <c r="C24" s="109" t="s">
        <v>89</v>
      </c>
      <c r="D24" s="191">
        <v>0</v>
      </c>
      <c r="E24" s="107" t="s">
        <v>69</v>
      </c>
      <c r="F24" s="133" t="s">
        <v>90</v>
      </c>
      <c r="G24" s="137">
        <v>0</v>
      </c>
      <c r="H24" s="305" t="s">
        <v>92</v>
      </c>
      <c r="I24" s="305"/>
      <c r="J24" s="138"/>
      <c r="K24" s="65">
        <f>+D24*G24</f>
        <v>0</v>
      </c>
    </row>
    <row r="25" spans="2:11" ht="15" customHeight="1">
      <c r="B25" s="63" t="s">
        <v>96</v>
      </c>
      <c r="C25" s="131" t="s">
        <v>89</v>
      </c>
      <c r="D25" s="190">
        <v>300</v>
      </c>
      <c r="E25" s="127" t="s">
        <v>69</v>
      </c>
      <c r="F25" s="132" t="s">
        <v>90</v>
      </c>
      <c r="G25" s="136">
        <v>0</v>
      </c>
      <c r="H25" s="302" t="s">
        <v>92</v>
      </c>
      <c r="I25" s="304"/>
      <c r="J25" s="128"/>
      <c r="K25" s="65">
        <f>+D25*G25</f>
        <v>0</v>
      </c>
    </row>
    <row r="26" spans="2:11" ht="15" customHeight="1">
      <c r="B26" s="28" t="s">
        <v>32</v>
      </c>
      <c r="C26" s="109" t="s">
        <v>89</v>
      </c>
      <c r="D26" s="191">
        <v>2000</v>
      </c>
      <c r="E26" s="107" t="s">
        <v>69</v>
      </c>
      <c r="F26" s="133" t="s">
        <v>90</v>
      </c>
      <c r="G26" s="137">
        <v>0</v>
      </c>
      <c r="H26" s="305" t="s">
        <v>92</v>
      </c>
      <c r="I26" s="306"/>
      <c r="J26" s="138"/>
      <c r="K26" s="65">
        <f>+D26*G26</f>
        <v>0</v>
      </c>
    </row>
    <row r="27" spans="2:11" ht="15" customHeight="1">
      <c r="B27" s="64"/>
      <c r="C27" s="206" t="s">
        <v>170</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7" t="s">
        <v>10</v>
      </c>
      <c r="D30" s="308"/>
      <c r="E30" s="308"/>
      <c r="F30" s="308"/>
      <c r="G30" s="291"/>
      <c r="H30" s="292"/>
      <c r="I30" s="292"/>
      <c r="J30" s="293"/>
      <c r="K30" s="27" t="s">
        <v>11</v>
      </c>
    </row>
    <row r="31" spans="2:11" ht="15" customHeight="1">
      <c r="B31" s="28" t="s">
        <v>12</v>
      </c>
      <c r="C31" s="309"/>
      <c r="D31" s="310"/>
      <c r="E31" s="310"/>
      <c r="F31" s="310"/>
      <c r="G31" s="311"/>
      <c r="H31" s="297"/>
      <c r="I31" s="297"/>
      <c r="J31" s="301"/>
      <c r="K31" s="29"/>
    </row>
    <row r="32" spans="2:11" ht="15" customHeight="1">
      <c r="B32" s="63" t="s">
        <v>13</v>
      </c>
      <c r="C32" s="324"/>
      <c r="D32" s="325"/>
      <c r="E32" s="325"/>
      <c r="F32" s="325"/>
      <c r="G32" s="326"/>
      <c r="H32" s="312"/>
      <c r="I32" s="312"/>
      <c r="J32" s="313"/>
      <c r="K32" s="29"/>
    </row>
    <row r="33" spans="2:13" ht="15" customHeight="1">
      <c r="B33" s="28" t="s">
        <v>105</v>
      </c>
      <c r="C33" s="309" t="s">
        <v>274</v>
      </c>
      <c r="D33" s="310"/>
      <c r="E33" s="310"/>
      <c r="F33" s="310"/>
      <c r="G33" s="311"/>
      <c r="H33" s="297"/>
      <c r="I33" s="297"/>
      <c r="J33" s="298"/>
      <c r="K33" s="29">
        <v>2000</v>
      </c>
      <c r="L33" s="74" t="s">
        <v>155</v>
      </c>
      <c r="M33" s="142" t="s">
        <v>153</v>
      </c>
    </row>
    <row r="34" spans="2:13" ht="15" customHeight="1">
      <c r="B34" s="63" t="s">
        <v>106</v>
      </c>
      <c r="C34" s="324" t="s">
        <v>275</v>
      </c>
      <c r="D34" s="325"/>
      <c r="E34" s="325"/>
      <c r="F34" s="325"/>
      <c r="G34" s="326"/>
      <c r="H34" s="312"/>
      <c r="I34" s="312"/>
      <c r="J34" s="313"/>
      <c r="K34" s="188">
        <f>SUM(J45:J50)</f>
        <v>4500</v>
      </c>
      <c r="L34" s="74" t="s">
        <v>154</v>
      </c>
      <c r="M34" s="142" t="s">
        <v>107</v>
      </c>
    </row>
    <row r="35" spans="2:13" ht="15" customHeight="1">
      <c r="B35" s="28" t="s">
        <v>103</v>
      </c>
      <c r="C35" s="309" t="s">
        <v>261</v>
      </c>
      <c r="D35" s="310"/>
      <c r="E35" s="310"/>
      <c r="F35" s="310"/>
      <c r="G35" s="311"/>
      <c r="H35" s="297"/>
      <c r="I35" s="297"/>
      <c r="J35" s="298"/>
      <c r="K35" s="184">
        <v>0</v>
      </c>
      <c r="L35" s="74" t="s">
        <v>155</v>
      </c>
      <c r="M35" s="142" t="s">
        <v>224</v>
      </c>
    </row>
    <row r="36" spans="2:13" ht="15" customHeight="1">
      <c r="B36" s="63" t="s">
        <v>104</v>
      </c>
      <c r="C36" s="324" t="s">
        <v>262</v>
      </c>
      <c r="D36" s="325"/>
      <c r="E36" s="325"/>
      <c r="F36" s="325"/>
      <c r="G36" s="326"/>
      <c r="H36" s="312"/>
      <c r="I36" s="312"/>
      <c r="J36" s="313"/>
      <c r="K36" s="185">
        <f>+J53+J54</f>
        <v>0</v>
      </c>
      <c r="L36" s="74" t="s">
        <v>154</v>
      </c>
      <c r="M36" s="142" t="s">
        <v>225</v>
      </c>
    </row>
    <row r="37" spans="2:11" ht="15" customHeight="1">
      <c r="B37" s="28" t="s">
        <v>226</v>
      </c>
      <c r="C37" s="309"/>
      <c r="D37" s="310"/>
      <c r="E37" s="310"/>
      <c r="F37" s="310"/>
      <c r="G37" s="310"/>
      <c r="H37" s="310"/>
      <c r="I37" s="310"/>
      <c r="J37" s="299"/>
      <c r="K37" s="29">
        <v>0</v>
      </c>
    </row>
    <row r="38" spans="2:17" ht="15" customHeight="1">
      <c r="B38" s="63" t="s">
        <v>248</v>
      </c>
      <c r="C38" s="324" t="s">
        <v>263</v>
      </c>
      <c r="D38" s="325"/>
      <c r="E38" s="325"/>
      <c r="F38" s="325"/>
      <c r="G38" s="325"/>
      <c r="H38" s="325"/>
      <c r="I38" s="325"/>
      <c r="J38" s="300"/>
      <c r="K38" s="29">
        <v>1000</v>
      </c>
      <c r="N38" s="210"/>
      <c r="O38" s="210"/>
      <c r="P38" s="211"/>
      <c r="Q38" s="212"/>
    </row>
    <row r="39" spans="2:17" ht="15" customHeight="1">
      <c r="B39" s="28" t="s">
        <v>249</v>
      </c>
      <c r="C39" s="309" t="s">
        <v>264</v>
      </c>
      <c r="D39" s="310"/>
      <c r="E39" s="310"/>
      <c r="F39" s="310"/>
      <c r="G39" s="310"/>
      <c r="H39" s="310"/>
      <c r="I39" s="310"/>
      <c r="J39" s="299"/>
      <c r="K39" s="188">
        <f>+J51+J52</f>
        <v>1500</v>
      </c>
      <c r="N39" s="210"/>
      <c r="O39" s="210"/>
      <c r="P39" s="211"/>
      <c r="Q39" s="212"/>
    </row>
    <row r="40" spans="2:17" ht="15" customHeight="1">
      <c r="B40" s="63" t="s">
        <v>180</v>
      </c>
      <c r="C40" s="324"/>
      <c r="D40" s="325"/>
      <c r="E40" s="325"/>
      <c r="F40" s="325"/>
      <c r="G40" s="326"/>
      <c r="H40" s="312"/>
      <c r="I40" s="312"/>
      <c r="J40" s="313"/>
      <c r="K40" s="29"/>
      <c r="M40" s="215" t="s">
        <v>177</v>
      </c>
      <c r="N40" s="273"/>
      <c r="O40" s="84"/>
      <c r="P40" s="211"/>
      <c r="Q40" s="212"/>
    </row>
    <row r="41" spans="2:17" ht="15" customHeight="1">
      <c r="B41" s="28" t="s">
        <v>179</v>
      </c>
      <c r="C41" s="309"/>
      <c r="D41" s="310"/>
      <c r="E41" s="310"/>
      <c r="F41" s="310"/>
      <c r="G41" s="311"/>
      <c r="H41" s="297"/>
      <c r="I41" s="297"/>
      <c r="J41" s="301"/>
      <c r="K41" s="29"/>
      <c r="M41" s="214" t="s">
        <v>223</v>
      </c>
      <c r="N41" s="212"/>
      <c r="P41" s="211"/>
      <c r="Q41" s="212"/>
    </row>
    <row r="42" spans="2:17" ht="15" customHeight="1">
      <c r="B42" s="63" t="s">
        <v>178</v>
      </c>
      <c r="C42" s="324"/>
      <c r="D42" s="348"/>
      <c r="E42" s="348"/>
      <c r="F42" s="348"/>
      <c r="G42" s="348"/>
      <c r="H42" s="348"/>
      <c r="I42" s="348"/>
      <c r="J42" s="349"/>
      <c r="K42" s="29"/>
      <c r="M42" s="213" t="s">
        <v>176</v>
      </c>
      <c r="N42" s="212"/>
      <c r="P42" s="211"/>
      <c r="Q42" s="212"/>
    </row>
    <row r="43" spans="2:17" ht="15" customHeight="1">
      <c r="B43" s="28" t="s">
        <v>181</v>
      </c>
      <c r="C43" s="113"/>
      <c r="D43" s="107"/>
      <c r="E43" s="107"/>
      <c r="F43" s="107"/>
      <c r="G43" s="114"/>
      <c r="H43" s="123"/>
      <c r="I43" s="123"/>
      <c r="J43" s="115"/>
      <c r="K43" s="29"/>
      <c r="M43" s="280" t="s">
        <v>231</v>
      </c>
      <c r="N43" s="212"/>
      <c r="P43" s="211"/>
      <c r="Q43" s="212"/>
    </row>
    <row r="44" spans="2:17" ht="15" customHeight="1">
      <c r="B44" s="63" t="s">
        <v>146</v>
      </c>
      <c r="C44" s="347"/>
      <c r="D44" s="348"/>
      <c r="E44" s="348"/>
      <c r="F44" s="348"/>
      <c r="G44" s="326"/>
      <c r="H44" s="312"/>
      <c r="I44" s="312"/>
      <c r="J44" s="301"/>
      <c r="K44" s="29">
        <f>IF(SUM(B44)&gt;0,SUM(B44*J44),"")</f>
      </c>
      <c r="M44" s="211"/>
      <c r="N44" s="212"/>
      <c r="P44" s="211"/>
      <c r="Q44" s="212"/>
    </row>
    <row r="45" spans="2:17" ht="15" customHeight="1">
      <c r="B45" s="122" t="s">
        <v>147</v>
      </c>
      <c r="C45" s="116" t="s">
        <v>276</v>
      </c>
      <c r="D45" s="116" t="s">
        <v>277</v>
      </c>
      <c r="E45" s="121" t="s">
        <v>87</v>
      </c>
      <c r="F45" s="121" t="s">
        <v>278</v>
      </c>
      <c r="G45" s="119" t="s">
        <v>85</v>
      </c>
      <c r="H45" s="119"/>
      <c r="I45" s="119" t="s">
        <v>86</v>
      </c>
      <c r="J45" s="187">
        <v>3500</v>
      </c>
      <c r="K45" s="29"/>
      <c r="M45" s="211"/>
      <c r="N45" s="212"/>
      <c r="P45" s="211"/>
      <c r="Q45" s="212"/>
    </row>
    <row r="46" spans="2:17" ht="15" customHeight="1">
      <c r="B46" s="120" t="s">
        <v>148</v>
      </c>
      <c r="C46" s="117" t="s">
        <v>280</v>
      </c>
      <c r="D46" s="117" t="s">
        <v>278</v>
      </c>
      <c r="E46" s="129" t="s">
        <v>87</v>
      </c>
      <c r="F46" s="129" t="s">
        <v>278</v>
      </c>
      <c r="G46" s="130" t="s">
        <v>85</v>
      </c>
      <c r="H46" s="130"/>
      <c r="I46" s="130" t="s">
        <v>86</v>
      </c>
      <c r="J46" s="187">
        <v>1000</v>
      </c>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245</v>
      </c>
      <c r="C51" s="116" t="s">
        <v>267</v>
      </c>
      <c r="D51" s="116" t="s">
        <v>40</v>
      </c>
      <c r="E51" s="274" t="s">
        <v>227</v>
      </c>
      <c r="F51" s="274" t="s">
        <v>37</v>
      </c>
      <c r="G51" s="275" t="s">
        <v>85</v>
      </c>
      <c r="H51" s="275"/>
      <c r="I51" s="275" t="s">
        <v>228</v>
      </c>
      <c r="J51" s="187">
        <v>1500</v>
      </c>
      <c r="K51" s="29"/>
      <c r="M51" s="145" t="s">
        <v>112</v>
      </c>
      <c r="N51" s="145" t="s">
        <v>108</v>
      </c>
      <c r="O51" s="145" t="s">
        <v>115</v>
      </c>
      <c r="P51" s="145" t="s">
        <v>110</v>
      </c>
      <c r="Q51" s="145" t="s">
        <v>109</v>
      </c>
    </row>
    <row r="52" spans="2:17" ht="15" customHeight="1">
      <c r="B52" s="140" t="s">
        <v>247</v>
      </c>
      <c r="C52" s="116"/>
      <c r="D52" s="116"/>
      <c r="E52" s="274" t="s">
        <v>227</v>
      </c>
      <c r="F52" s="274"/>
      <c r="G52" s="275" t="s">
        <v>85</v>
      </c>
      <c r="H52" s="275"/>
      <c r="I52" s="275" t="s">
        <v>228</v>
      </c>
      <c r="J52" s="187"/>
      <c r="K52" s="29"/>
      <c r="M52" s="288"/>
      <c r="N52" s="145"/>
      <c r="O52" s="145"/>
      <c r="P52" s="145"/>
      <c r="Q52" s="145"/>
    </row>
    <row r="53" spans="2:17" ht="15" customHeight="1">
      <c r="B53" s="120" t="s">
        <v>145</v>
      </c>
      <c r="C53" s="117"/>
      <c r="D53" s="117"/>
      <c r="E53" s="276" t="s">
        <v>229</v>
      </c>
      <c r="F53" s="276"/>
      <c r="G53" s="277" t="s">
        <v>85</v>
      </c>
      <c r="H53" s="277"/>
      <c r="I53" s="277" t="s">
        <v>228</v>
      </c>
      <c r="J53" s="186"/>
      <c r="K53" s="29"/>
      <c r="M53" s="144"/>
      <c r="N53" s="146">
        <v>1000</v>
      </c>
      <c r="O53" s="146">
        <v>0</v>
      </c>
      <c r="P53" s="146">
        <f>+N53</f>
        <v>1000</v>
      </c>
      <c r="Q53" s="146">
        <f>+N53-O53</f>
        <v>1000</v>
      </c>
    </row>
    <row r="54" spans="2:17" ht="15" customHeight="1">
      <c r="B54" s="140" t="s">
        <v>246</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v>9000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9000</v>
      </c>
      <c r="M57" s="143"/>
      <c r="N57" s="146">
        <v>3000</v>
      </c>
      <c r="O57" s="146">
        <v>0</v>
      </c>
      <c r="P57" s="146">
        <f>+N57</f>
        <v>3000</v>
      </c>
      <c r="Q57" s="146">
        <f>+N57-O57</f>
        <v>3000</v>
      </c>
    </row>
    <row r="58" spans="2:17" ht="1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39" t="s">
        <v>20</v>
      </c>
      <c r="C59" s="340"/>
      <c r="D59" s="340"/>
      <c r="E59" s="340"/>
      <c r="F59" s="340"/>
      <c r="G59" s="340"/>
      <c r="H59" s="340"/>
      <c r="I59" s="340"/>
      <c r="J59" s="340"/>
      <c r="K59" s="340"/>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0:J30"/>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v>41933</v>
      </c>
    </row>
    <row r="4" spans="2:11" ht="15" customHeight="1">
      <c r="B4" s="23"/>
      <c r="C4" s="25"/>
      <c r="D4" s="25"/>
      <c r="E4" s="25"/>
      <c r="F4" s="25"/>
      <c r="G4" s="39"/>
      <c r="H4" s="39"/>
      <c r="I4" s="39"/>
      <c r="J4" s="39"/>
      <c r="K4" s="39"/>
    </row>
    <row r="5" spans="2:11" ht="15.75" customHeight="1">
      <c r="B5" s="296"/>
      <c r="C5" s="327"/>
      <c r="D5" s="112"/>
      <c r="E5" s="112"/>
      <c r="F5" s="112"/>
      <c r="J5" s="17" t="str">
        <f>+'予算書'!J5</f>
        <v>平成26年度</v>
      </c>
      <c r="K5" s="21" t="str">
        <f>+'予算書'!K5</f>
        <v>学術部発26号</v>
      </c>
    </row>
    <row r="6" spans="2:11" ht="15">
      <c r="B6" s="334" t="str">
        <f>+'予算書'!B6</f>
        <v>病理細胞</v>
      </c>
      <c r="C6" s="335"/>
      <c r="D6" s="333" t="s">
        <v>236</v>
      </c>
      <c r="E6" s="328"/>
      <c r="F6" s="328"/>
      <c r="G6" s="328"/>
      <c r="H6" s="328"/>
      <c r="I6" s="110"/>
      <c r="J6" s="16" t="s">
        <v>31</v>
      </c>
      <c r="K6" s="141">
        <v>41932</v>
      </c>
    </row>
    <row r="7" spans="2:11" ht="13.5" customHeight="1">
      <c r="B7" s="336"/>
      <c r="C7" s="335"/>
      <c r="D7" s="328"/>
      <c r="E7" s="328"/>
      <c r="F7" s="328"/>
      <c r="G7" s="328"/>
      <c r="H7" s="328"/>
      <c r="I7" s="111"/>
      <c r="J7" s="329" t="str">
        <f>+'予算書'!J7</f>
        <v>(一社)岐阜県臨床検査技師会</v>
      </c>
      <c r="K7" s="33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1" t="str">
        <f>+'予算書'!G10</f>
        <v>病理細胞診部門長</v>
      </c>
      <c r="H10" s="331"/>
      <c r="I10" s="331"/>
      <c r="J10" s="332"/>
      <c r="K10" s="21" t="str">
        <f>+'予算書'!K10</f>
        <v>日高　祐二</v>
      </c>
    </row>
    <row r="11" spans="2:11" s="2" customFormat="1" ht="13.5" customHeight="1">
      <c r="B11" s="41" t="s">
        <v>6</v>
      </c>
      <c r="C11" s="294" t="str">
        <f>+'予算書'!C11</f>
        <v>平成26年10月19日（日）　14：00 ～ 17：00　</v>
      </c>
      <c r="D11" s="294"/>
      <c r="E11" s="294"/>
      <c r="F11" s="294"/>
      <c r="G11" s="328"/>
      <c r="H11" s="328"/>
      <c r="I11" s="328"/>
      <c r="J11" s="328"/>
      <c r="K11" s="328"/>
    </row>
    <row r="12" spans="2:11" s="2" customFormat="1" ht="13.5" customHeight="1">
      <c r="B12" s="41" t="s">
        <v>7</v>
      </c>
      <c r="C12" s="294" t="str">
        <f>+'予算書'!C12</f>
        <v>東海細胞研究所</v>
      </c>
      <c r="D12" s="294"/>
      <c r="E12" s="294"/>
      <c r="F12" s="294"/>
      <c r="G12" s="295"/>
      <c r="H12" s="295"/>
      <c r="I12" s="295"/>
      <c r="J12" s="328"/>
      <c r="K12" s="328"/>
    </row>
    <row r="13" spans="2:11" s="2" customFormat="1" ht="13.5" customHeight="1">
      <c r="B13" s="41" t="s">
        <v>8</v>
      </c>
      <c r="C13" s="350" t="str">
        <f>+'予算書'!C13</f>
        <v>1.「平成２６年度岐臨技病理検査、細胞診検査精度管理報告」</v>
      </c>
      <c r="D13" s="350"/>
      <c r="E13" s="350"/>
      <c r="F13" s="350"/>
      <c r="G13" s="295"/>
      <c r="H13" s="295"/>
      <c r="I13" s="295"/>
      <c r="J13" s="295"/>
      <c r="K13" s="295"/>
    </row>
    <row r="14" spans="2:11" s="2" customFormat="1" ht="13.5" customHeight="1">
      <c r="B14" s="13"/>
      <c r="C14" s="294" t="str">
        <f>+'予算書'!C14</f>
        <v>病理細胞診部門副班長　　川合　直樹　   病理細胞診部門副班長　　片桐　恭雄　</v>
      </c>
      <c r="D14" s="294"/>
      <c r="E14" s="294"/>
      <c r="F14" s="294"/>
      <c r="G14" s="295"/>
      <c r="H14" s="295"/>
      <c r="I14" s="295"/>
      <c r="J14" s="295"/>
      <c r="K14" s="295"/>
    </row>
    <row r="15" spans="2:11" s="2" customFormat="1" ht="13.5" customHeight="1">
      <c r="B15" s="13"/>
      <c r="C15" s="294" t="str">
        <f>+'予算書'!C15</f>
        <v>｢脱脂と脱灰の原理とポイント｣</v>
      </c>
      <c r="D15" s="294"/>
      <c r="E15" s="294"/>
      <c r="F15" s="294"/>
      <c r="G15" s="295"/>
      <c r="H15" s="295"/>
      <c r="I15" s="295"/>
      <c r="J15" s="295"/>
      <c r="K15" s="295"/>
    </row>
    <row r="16" spans="2:11" s="2" customFormat="1" ht="13.5" customHeight="1">
      <c r="B16" s="13"/>
      <c r="C16" s="294" t="str">
        <f>+'予算書'!C16</f>
        <v>講師：サクラファインテックジャパン株式会社     開発企画部アプリケーショングループ　渡辺明郎先生</v>
      </c>
      <c r="D16" s="294"/>
      <c r="E16" s="294"/>
      <c r="F16" s="294"/>
      <c r="G16" s="295"/>
      <c r="H16" s="295"/>
      <c r="I16" s="295"/>
      <c r="J16" s="295"/>
      <c r="K16" s="295"/>
    </row>
    <row r="17" spans="2:11" s="2" customFormat="1" ht="13.5" customHeight="1">
      <c r="B17" s="13"/>
      <c r="C17" s="294" t="str">
        <f>+'予算書'!C17</f>
        <v> </v>
      </c>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07" t="s">
        <v>10</v>
      </c>
      <c r="D19" s="308"/>
      <c r="E19" s="308"/>
      <c r="F19" s="308"/>
      <c r="G19" s="291"/>
      <c r="H19" s="292"/>
      <c r="I19" s="292"/>
      <c r="J19" s="293"/>
      <c r="K19" s="27" t="s">
        <v>11</v>
      </c>
    </row>
    <row r="20" spans="2:11" ht="15" customHeight="1">
      <c r="B20" s="28" t="s">
        <v>16</v>
      </c>
      <c r="C20" s="309" t="s">
        <v>19</v>
      </c>
      <c r="D20" s="310"/>
      <c r="E20" s="310"/>
      <c r="F20" s="310"/>
      <c r="G20" s="311"/>
      <c r="H20" s="297"/>
      <c r="I20" s="297"/>
      <c r="J20" s="337"/>
      <c r="K20" s="29">
        <v>0</v>
      </c>
    </row>
    <row r="21" spans="2:11" ht="15" customHeight="1">
      <c r="B21" s="63" t="s">
        <v>17</v>
      </c>
      <c r="C21" s="324" t="s">
        <v>18</v>
      </c>
      <c r="D21" s="325"/>
      <c r="E21" s="325"/>
      <c r="F21" s="325"/>
      <c r="G21" s="326"/>
      <c r="H21" s="312"/>
      <c r="I21" s="312"/>
      <c r="J21" s="338"/>
      <c r="K21" s="29">
        <v>0</v>
      </c>
    </row>
    <row r="22" spans="2:11" ht="15" customHeight="1">
      <c r="B22" s="28"/>
      <c r="C22" s="309"/>
      <c r="D22" s="310"/>
      <c r="E22" s="310"/>
      <c r="F22" s="310"/>
      <c r="G22" s="311"/>
      <c r="H22" s="297"/>
      <c r="I22" s="297"/>
      <c r="J22" s="337"/>
      <c r="K22" s="29"/>
    </row>
    <row r="23" spans="2:11" ht="15" customHeight="1">
      <c r="B23" s="63" t="s">
        <v>97</v>
      </c>
      <c r="C23" s="131" t="s">
        <v>89</v>
      </c>
      <c r="D23" s="190">
        <v>0</v>
      </c>
      <c r="E23" s="127" t="s">
        <v>69</v>
      </c>
      <c r="F23" s="132" t="s">
        <v>90</v>
      </c>
      <c r="G23" s="136">
        <v>19</v>
      </c>
      <c r="H23" s="134" t="s">
        <v>91</v>
      </c>
      <c r="I23" s="126"/>
      <c r="J23" s="128"/>
      <c r="K23" s="65">
        <f>+D23*G23</f>
        <v>0</v>
      </c>
    </row>
    <row r="24" spans="2:11" ht="15" customHeight="1">
      <c r="B24" s="28" t="s">
        <v>101</v>
      </c>
      <c r="C24" s="109" t="s">
        <v>89</v>
      </c>
      <c r="D24" s="191">
        <v>0</v>
      </c>
      <c r="E24" s="107" t="s">
        <v>69</v>
      </c>
      <c r="F24" s="133" t="s">
        <v>90</v>
      </c>
      <c r="G24" s="137">
        <v>0</v>
      </c>
      <c r="H24" s="135" t="s">
        <v>91</v>
      </c>
      <c r="I24" s="123"/>
      <c r="J24" s="138"/>
      <c r="K24" s="65">
        <f>+D24*G24</f>
        <v>0</v>
      </c>
    </row>
    <row r="25" spans="2:11" ht="15" customHeight="1">
      <c r="B25" s="63" t="s">
        <v>98</v>
      </c>
      <c r="C25" s="131" t="s">
        <v>89</v>
      </c>
      <c r="D25" s="190">
        <v>300</v>
      </c>
      <c r="E25" s="127" t="s">
        <v>69</v>
      </c>
      <c r="F25" s="132" t="s">
        <v>90</v>
      </c>
      <c r="G25" s="136">
        <v>0</v>
      </c>
      <c r="H25" s="134" t="s">
        <v>91</v>
      </c>
      <c r="I25" s="126"/>
      <c r="J25" s="128"/>
      <c r="K25" s="65">
        <f>+D25*G25</f>
        <v>0</v>
      </c>
    </row>
    <row r="26" spans="2:11" ht="15" customHeight="1">
      <c r="B26" s="28" t="s">
        <v>88</v>
      </c>
      <c r="C26" s="109" t="s">
        <v>89</v>
      </c>
      <c r="D26" s="191">
        <v>2000</v>
      </c>
      <c r="E26" s="107" t="s">
        <v>69</v>
      </c>
      <c r="F26" s="133" t="s">
        <v>90</v>
      </c>
      <c r="G26" s="137">
        <v>0</v>
      </c>
      <c r="H26" s="135" t="s">
        <v>91</v>
      </c>
      <c r="I26" s="123"/>
      <c r="J26" s="138"/>
      <c r="K26" s="65">
        <f>+D26*G26</f>
        <v>0</v>
      </c>
    </row>
    <row r="27" spans="2:11" ht="15" customHeight="1">
      <c r="B27" s="64"/>
      <c r="C27" s="206" t="s">
        <v>170</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7" t="s">
        <v>10</v>
      </c>
      <c r="D30" s="308"/>
      <c r="E30" s="308"/>
      <c r="F30" s="308"/>
      <c r="G30" s="291"/>
      <c r="H30" s="292"/>
      <c r="I30" s="292"/>
      <c r="J30" s="293"/>
      <c r="K30" s="27" t="s">
        <v>11</v>
      </c>
    </row>
    <row r="31" spans="2:11" ht="15" customHeight="1">
      <c r="B31" s="28" t="s">
        <v>12</v>
      </c>
      <c r="C31" s="309"/>
      <c r="D31" s="310"/>
      <c r="E31" s="310"/>
      <c r="F31" s="310"/>
      <c r="G31" s="311"/>
      <c r="H31" s="297"/>
      <c r="I31" s="297"/>
      <c r="J31" s="301"/>
      <c r="K31" s="29"/>
    </row>
    <row r="32" spans="2:11" ht="15" customHeight="1">
      <c r="B32" s="63" t="s">
        <v>13</v>
      </c>
      <c r="C32" s="324"/>
      <c r="D32" s="325"/>
      <c r="E32" s="325"/>
      <c r="F32" s="325"/>
      <c r="G32" s="326"/>
      <c r="H32" s="312"/>
      <c r="I32" s="312"/>
      <c r="J32" s="313"/>
      <c r="K32" s="29"/>
    </row>
    <row r="33" spans="2:13" ht="15" customHeight="1">
      <c r="B33" s="28" t="s">
        <v>105</v>
      </c>
      <c r="C33" s="309" t="s">
        <v>274</v>
      </c>
      <c r="D33" s="310"/>
      <c r="E33" s="310"/>
      <c r="F33" s="310"/>
      <c r="G33" s="311"/>
      <c r="H33" s="297"/>
      <c r="I33" s="297"/>
      <c r="J33" s="298"/>
      <c r="K33" s="29">
        <v>0</v>
      </c>
      <c r="L33" s="74" t="s">
        <v>155</v>
      </c>
      <c r="M33" s="142" t="s">
        <v>153</v>
      </c>
    </row>
    <row r="34" spans="2:13" ht="15" customHeight="1">
      <c r="B34" s="63" t="s">
        <v>106</v>
      </c>
      <c r="C34" s="324" t="s">
        <v>275</v>
      </c>
      <c r="D34" s="325"/>
      <c r="E34" s="325"/>
      <c r="F34" s="325"/>
      <c r="G34" s="326"/>
      <c r="H34" s="312"/>
      <c r="I34" s="312"/>
      <c r="J34" s="313"/>
      <c r="K34" s="188">
        <f>SUM(J45:J50)</f>
        <v>0</v>
      </c>
      <c r="L34" s="74" t="s">
        <v>154</v>
      </c>
      <c r="M34" s="142" t="s">
        <v>107</v>
      </c>
    </row>
    <row r="35" spans="2:13" ht="15" customHeight="1">
      <c r="B35" s="28" t="s">
        <v>103</v>
      </c>
      <c r="C35" s="309" t="s">
        <v>261</v>
      </c>
      <c r="D35" s="310"/>
      <c r="E35" s="310"/>
      <c r="F35" s="310"/>
      <c r="G35" s="311"/>
      <c r="H35" s="297"/>
      <c r="I35" s="297"/>
      <c r="J35" s="298"/>
      <c r="K35" s="184">
        <v>0</v>
      </c>
      <c r="L35" s="74" t="s">
        <v>155</v>
      </c>
      <c r="M35" s="142" t="s">
        <v>224</v>
      </c>
    </row>
    <row r="36" spans="2:13" ht="15" customHeight="1">
      <c r="B36" s="63" t="s">
        <v>104</v>
      </c>
      <c r="C36" s="324" t="s">
        <v>262</v>
      </c>
      <c r="D36" s="325"/>
      <c r="E36" s="325"/>
      <c r="F36" s="325"/>
      <c r="G36" s="326"/>
      <c r="H36" s="312"/>
      <c r="I36" s="312"/>
      <c r="J36" s="313"/>
      <c r="K36" s="185">
        <f>+J53+J54</f>
        <v>0</v>
      </c>
      <c r="L36" s="74" t="s">
        <v>154</v>
      </c>
      <c r="M36" s="142" t="s">
        <v>225</v>
      </c>
    </row>
    <row r="37" spans="2:11" ht="15" customHeight="1">
      <c r="B37" s="28" t="s">
        <v>226</v>
      </c>
      <c r="C37" s="309"/>
      <c r="D37" s="310"/>
      <c r="E37" s="310"/>
      <c r="F37" s="310"/>
      <c r="G37" s="310"/>
      <c r="H37" s="310"/>
      <c r="I37" s="310"/>
      <c r="J37" s="299"/>
      <c r="K37" s="29">
        <v>0</v>
      </c>
    </row>
    <row r="38" spans="2:17" ht="15" customHeight="1">
      <c r="B38" s="63" t="s">
        <v>248</v>
      </c>
      <c r="C38" s="324" t="s">
        <v>263</v>
      </c>
      <c r="D38" s="325"/>
      <c r="E38" s="325"/>
      <c r="F38" s="325"/>
      <c r="G38" s="325"/>
      <c r="H38" s="325"/>
      <c r="I38" s="325"/>
      <c r="J38" s="300"/>
      <c r="K38" s="29">
        <v>0</v>
      </c>
      <c r="N38" s="210"/>
      <c r="O38" s="210"/>
      <c r="P38" s="211"/>
      <c r="Q38" s="212"/>
    </row>
    <row r="39" spans="2:17" ht="15" customHeight="1">
      <c r="B39" s="28" t="s">
        <v>249</v>
      </c>
      <c r="C39" s="309" t="s">
        <v>264</v>
      </c>
      <c r="D39" s="310"/>
      <c r="E39" s="310"/>
      <c r="F39" s="310"/>
      <c r="G39" s="310"/>
      <c r="H39" s="310"/>
      <c r="I39" s="310"/>
      <c r="J39" s="299"/>
      <c r="K39" s="188">
        <f>+J51+J52</f>
        <v>0</v>
      </c>
      <c r="N39" s="210"/>
      <c r="O39" s="210"/>
      <c r="P39" s="211"/>
      <c r="Q39" s="212"/>
    </row>
    <row r="40" spans="2:17" ht="15" customHeight="1">
      <c r="B40" s="63" t="s">
        <v>180</v>
      </c>
      <c r="C40" s="324"/>
      <c r="D40" s="325"/>
      <c r="E40" s="325"/>
      <c r="F40" s="325"/>
      <c r="G40" s="326"/>
      <c r="H40" s="312"/>
      <c r="I40" s="312"/>
      <c r="J40" s="313"/>
      <c r="K40" s="29"/>
      <c r="M40" s="215" t="s">
        <v>177</v>
      </c>
      <c r="N40" s="273"/>
      <c r="O40" s="84"/>
      <c r="P40" s="211"/>
      <c r="Q40" s="212"/>
    </row>
    <row r="41" spans="2:17" ht="15" customHeight="1">
      <c r="B41" s="28" t="s">
        <v>179</v>
      </c>
      <c r="C41" s="309"/>
      <c r="D41" s="310"/>
      <c r="E41" s="310"/>
      <c r="F41" s="310"/>
      <c r="G41" s="311"/>
      <c r="H41" s="297"/>
      <c r="I41" s="297"/>
      <c r="J41" s="301"/>
      <c r="K41" s="29"/>
      <c r="M41" s="214" t="s">
        <v>223</v>
      </c>
      <c r="N41" s="212"/>
      <c r="P41" s="211"/>
      <c r="Q41" s="212"/>
    </row>
    <row r="42" spans="2:17" ht="15" customHeight="1">
      <c r="B42" s="63" t="s">
        <v>178</v>
      </c>
      <c r="C42" s="324"/>
      <c r="D42" s="348"/>
      <c r="E42" s="348"/>
      <c r="F42" s="348"/>
      <c r="G42" s="348"/>
      <c r="H42" s="348"/>
      <c r="I42" s="348"/>
      <c r="J42" s="349"/>
      <c r="K42" s="29"/>
      <c r="M42" s="213" t="s">
        <v>176</v>
      </c>
      <c r="N42" s="212"/>
      <c r="P42" s="211"/>
      <c r="Q42" s="212"/>
    </row>
    <row r="43" spans="2:17" ht="15" customHeight="1">
      <c r="B43" s="28" t="s">
        <v>181</v>
      </c>
      <c r="C43" s="113"/>
      <c r="D43" s="107"/>
      <c r="E43" s="107"/>
      <c r="F43" s="107"/>
      <c r="G43" s="114"/>
      <c r="H43" s="123"/>
      <c r="I43" s="123"/>
      <c r="J43" s="115"/>
      <c r="K43" s="29"/>
      <c r="M43" s="280" t="s">
        <v>231</v>
      </c>
      <c r="N43" s="212"/>
      <c r="P43" s="211"/>
      <c r="Q43" s="212"/>
    </row>
    <row r="44" spans="2:17" ht="15" customHeight="1">
      <c r="B44" s="63" t="s">
        <v>146</v>
      </c>
      <c r="C44" s="347"/>
      <c r="D44" s="348"/>
      <c r="E44" s="348"/>
      <c r="F44" s="348"/>
      <c r="G44" s="326"/>
      <c r="H44" s="312"/>
      <c r="I44" s="312"/>
      <c r="J44" s="301"/>
      <c r="K44" s="29">
        <f>IF(SUM(B44)&gt;0,SUM(B44*J44),"")</f>
      </c>
      <c r="M44" s="211"/>
      <c r="N44" s="212"/>
      <c r="P44" s="211"/>
      <c r="Q44" s="212"/>
    </row>
    <row r="45" spans="2:17" ht="15" customHeight="1">
      <c r="B45" s="122" t="s">
        <v>147</v>
      </c>
      <c r="C45" s="116" t="s">
        <v>276</v>
      </c>
      <c r="D45" s="116" t="s">
        <v>277</v>
      </c>
      <c r="E45" s="121" t="s">
        <v>87</v>
      </c>
      <c r="F45" s="121" t="s">
        <v>278</v>
      </c>
      <c r="G45" s="119" t="s">
        <v>85</v>
      </c>
      <c r="H45" s="119"/>
      <c r="I45" s="119" t="s">
        <v>86</v>
      </c>
      <c r="J45" s="187">
        <v>0</v>
      </c>
      <c r="K45" s="29"/>
      <c r="M45" s="211"/>
      <c r="N45" s="212"/>
      <c r="P45" s="211"/>
      <c r="Q45" s="212"/>
    </row>
    <row r="46" spans="2:17" ht="15" customHeight="1">
      <c r="B46" s="120" t="s">
        <v>148</v>
      </c>
      <c r="C46" s="117" t="s">
        <v>280</v>
      </c>
      <c r="D46" s="117" t="s">
        <v>278</v>
      </c>
      <c r="E46" s="129" t="s">
        <v>87</v>
      </c>
      <c r="F46" s="129" t="s">
        <v>278</v>
      </c>
      <c r="G46" s="130" t="s">
        <v>85</v>
      </c>
      <c r="H46" s="130"/>
      <c r="I46" s="130" t="s">
        <v>86</v>
      </c>
      <c r="J46" s="187">
        <v>0</v>
      </c>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245</v>
      </c>
      <c r="C51" s="116" t="s">
        <v>267</v>
      </c>
      <c r="D51" s="116" t="s">
        <v>40</v>
      </c>
      <c r="E51" s="274" t="s">
        <v>227</v>
      </c>
      <c r="F51" s="274" t="s">
        <v>37</v>
      </c>
      <c r="G51" s="275" t="s">
        <v>85</v>
      </c>
      <c r="H51" s="275"/>
      <c r="I51" s="275" t="s">
        <v>228</v>
      </c>
      <c r="J51" s="187">
        <v>0</v>
      </c>
      <c r="K51" s="29"/>
      <c r="M51" s="145" t="s">
        <v>112</v>
      </c>
      <c r="N51" s="145" t="s">
        <v>108</v>
      </c>
      <c r="O51" s="145" t="s">
        <v>115</v>
      </c>
      <c r="P51" s="145" t="s">
        <v>110</v>
      </c>
      <c r="Q51" s="145" t="s">
        <v>109</v>
      </c>
    </row>
    <row r="52" spans="2:17" ht="15" customHeight="1">
      <c r="B52" s="140" t="s">
        <v>247</v>
      </c>
      <c r="C52" s="116"/>
      <c r="D52" s="116"/>
      <c r="E52" s="274" t="s">
        <v>227</v>
      </c>
      <c r="F52" s="274"/>
      <c r="G52" s="275" t="s">
        <v>85</v>
      </c>
      <c r="H52" s="275"/>
      <c r="I52" s="275" t="s">
        <v>228</v>
      </c>
      <c r="J52" s="187"/>
      <c r="K52" s="29"/>
      <c r="M52" s="288"/>
      <c r="N52" s="145"/>
      <c r="O52" s="145"/>
      <c r="P52" s="145"/>
      <c r="Q52" s="145"/>
    </row>
    <row r="53" spans="2:17" ht="15" customHeight="1">
      <c r="B53" s="120" t="s">
        <v>145</v>
      </c>
      <c r="C53" s="117"/>
      <c r="D53" s="117"/>
      <c r="E53" s="276" t="s">
        <v>229</v>
      </c>
      <c r="F53" s="276"/>
      <c r="G53" s="277" t="s">
        <v>85</v>
      </c>
      <c r="H53" s="277"/>
      <c r="I53" s="277" t="s">
        <v>228</v>
      </c>
      <c r="J53" s="186"/>
      <c r="K53" s="29"/>
      <c r="M53" s="144"/>
      <c r="N53" s="146">
        <v>1000</v>
      </c>
      <c r="O53" s="146">
        <v>0</v>
      </c>
      <c r="P53" s="146">
        <f>+N53</f>
        <v>1000</v>
      </c>
      <c r="Q53" s="146">
        <f>+N53-O53</f>
        <v>1000</v>
      </c>
    </row>
    <row r="54" spans="2:17" ht="15" customHeight="1">
      <c r="B54" s="140" t="s">
        <v>246</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c>
      <c r="M57" s="143"/>
      <c r="N57" s="146">
        <v>3000</v>
      </c>
      <c r="O57" s="146">
        <v>0</v>
      </c>
      <c r="P57" s="146">
        <f>+N57</f>
        <v>3000</v>
      </c>
      <c r="Q57" s="146">
        <f>+N57-O57</f>
        <v>3000</v>
      </c>
    </row>
    <row r="58" spans="2:17" ht="9.7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39" t="s">
        <v>20</v>
      </c>
      <c r="C59" s="340"/>
      <c r="D59" s="340"/>
      <c r="E59" s="340"/>
      <c r="F59" s="340"/>
      <c r="G59" s="340"/>
      <c r="H59" s="340"/>
      <c r="I59" s="340"/>
      <c r="J59" s="340"/>
      <c r="K59" s="340"/>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workbookViewId="0" topLeftCell="A5">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63" t="s">
        <v>22</v>
      </c>
      <c r="D3" s="364"/>
      <c r="E3" s="364"/>
      <c r="F3" s="364"/>
      <c r="G3" s="364"/>
      <c r="H3" s="364"/>
      <c r="I3" s="364"/>
      <c r="J3" s="364"/>
      <c r="K3" s="364"/>
      <c r="L3" s="364"/>
      <c r="M3" s="364"/>
      <c r="N3" s="364"/>
      <c r="O3" s="364"/>
      <c r="P3" s="364"/>
      <c r="Q3" s="364"/>
      <c r="R3" s="364"/>
      <c r="S3" s="364"/>
      <c r="T3" s="364"/>
      <c r="U3" s="364"/>
      <c r="V3" s="364"/>
      <c r="W3" s="364"/>
      <c r="X3" s="364"/>
      <c r="Y3" s="364"/>
      <c r="Z3" s="364"/>
      <c r="AA3" s="59"/>
      <c r="AB3" s="43"/>
      <c r="AC3" s="43"/>
      <c r="AD3" s="43"/>
      <c r="AE3" s="43"/>
      <c r="AF3" s="43"/>
      <c r="AG3" s="54"/>
    </row>
    <row r="4" spans="1:33" ht="12.75">
      <c r="A4" s="42"/>
      <c r="B4" s="53"/>
      <c r="C4" s="365"/>
      <c r="D4" s="365"/>
      <c r="E4" s="365"/>
      <c r="F4" s="365"/>
      <c r="G4" s="365"/>
      <c r="H4" s="365"/>
      <c r="I4" s="365"/>
      <c r="J4" s="365"/>
      <c r="K4" s="365"/>
      <c r="L4" s="365"/>
      <c r="M4" s="365"/>
      <c r="N4" s="365"/>
      <c r="O4" s="365"/>
      <c r="P4" s="365"/>
      <c r="Q4" s="365"/>
      <c r="R4" s="365"/>
      <c r="S4" s="365"/>
      <c r="T4" s="365"/>
      <c r="U4" s="365"/>
      <c r="V4" s="365"/>
      <c r="W4" s="365"/>
      <c r="X4" s="365"/>
      <c r="Y4" s="365"/>
      <c r="Z4" s="365"/>
      <c r="AA4" s="60"/>
      <c r="AB4" s="43"/>
      <c r="AC4" s="43"/>
      <c r="AD4" s="43"/>
      <c r="AE4" s="43"/>
      <c r="AF4" s="43"/>
      <c r="AG4" s="54"/>
    </row>
    <row r="5" spans="1:33" ht="12.75">
      <c r="A5" s="42"/>
      <c r="B5" s="53"/>
      <c r="C5" s="365" t="s">
        <v>49</v>
      </c>
      <c r="D5" s="365"/>
      <c r="E5" s="365"/>
      <c r="F5" s="365"/>
      <c r="G5" s="365"/>
      <c r="H5" s="365"/>
      <c r="I5" s="365"/>
      <c r="J5" s="365"/>
      <c r="K5" s="365"/>
      <c r="L5" s="365"/>
      <c r="M5" s="365"/>
      <c r="N5" s="365"/>
      <c r="O5" s="365"/>
      <c r="P5" s="365"/>
      <c r="Q5" s="365"/>
      <c r="R5" s="365"/>
      <c r="S5" s="365"/>
      <c r="T5" s="365"/>
      <c r="U5" s="365"/>
      <c r="V5" s="365"/>
      <c r="W5" s="365"/>
      <c r="X5" s="365"/>
      <c r="Y5" s="365"/>
      <c r="Z5" s="365"/>
      <c r="AA5" s="60"/>
      <c r="AB5" s="43"/>
      <c r="AC5" s="43"/>
      <c r="AD5" s="43"/>
      <c r="AE5" s="43"/>
      <c r="AF5" s="43"/>
      <c r="AG5" s="54"/>
    </row>
    <row r="6" spans="1:33" ht="12.75">
      <c r="A6" s="42"/>
      <c r="B6" s="53"/>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61" t="s">
        <v>252</v>
      </c>
      <c r="D9" s="361"/>
      <c r="E9" s="361"/>
      <c r="F9" s="361"/>
      <c r="G9" s="361"/>
      <c r="H9" s="361"/>
      <c r="I9" s="361"/>
      <c r="J9" s="361"/>
      <c r="K9" s="361"/>
      <c r="L9" s="361"/>
      <c r="M9" s="361"/>
      <c r="N9" s="361"/>
      <c r="O9" s="361"/>
      <c r="P9" s="361"/>
      <c r="Q9" s="361"/>
      <c r="R9" s="361"/>
      <c r="S9" s="361"/>
      <c r="T9" s="361"/>
      <c r="U9" s="361"/>
      <c r="V9" s="361"/>
      <c r="W9" s="361"/>
      <c r="X9" s="361"/>
      <c r="Y9" s="361"/>
      <c r="Z9" s="361"/>
      <c r="AA9" s="44"/>
      <c r="AB9" s="44"/>
      <c r="AC9" s="44"/>
      <c r="AD9" s="44"/>
      <c r="AE9" s="44"/>
      <c r="AF9" s="44"/>
      <c r="AG9" s="54"/>
    </row>
    <row r="10" spans="1:33" ht="15">
      <c r="A10" s="42"/>
      <c r="B10" s="53"/>
      <c r="C10" s="72"/>
      <c r="D10" s="46" t="s">
        <v>171</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7"/>
      <c r="D11" s="208" t="s">
        <v>172</v>
      </c>
      <c r="E11" s="207"/>
      <c r="F11" s="209"/>
      <c r="G11" s="207"/>
      <c r="H11" s="207"/>
      <c r="I11" s="207"/>
      <c r="J11" s="207"/>
      <c r="K11" s="207"/>
      <c r="L11" s="207"/>
      <c r="M11" s="207"/>
      <c r="N11" s="207"/>
      <c r="O11" s="207"/>
      <c r="P11" s="207"/>
      <c r="Q11" s="207"/>
      <c r="R11" s="55"/>
      <c r="S11" s="207"/>
      <c r="T11" s="207"/>
      <c r="U11" s="207"/>
      <c r="V11" s="207"/>
      <c r="W11" s="207"/>
      <c r="X11" s="207"/>
      <c r="Y11" s="207"/>
      <c r="Z11" s="207"/>
      <c r="AA11" s="207"/>
      <c r="AB11" s="207"/>
      <c r="AC11" s="207"/>
      <c r="AD11" s="207"/>
      <c r="AE11" s="207"/>
      <c r="AF11" s="207"/>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61" t="s">
        <v>173</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28"/>
      <c r="AB15" s="328"/>
      <c r="AC15" s="328"/>
      <c r="AD15" s="328"/>
      <c r="AE15" s="328"/>
      <c r="AF15" s="328"/>
      <c r="AG15" s="54"/>
    </row>
    <row r="16" spans="1:33" ht="15">
      <c r="A16" s="42"/>
      <c r="B16" s="53"/>
      <c r="C16" s="66"/>
      <c r="D16" s="44" t="s">
        <v>55</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174</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61" t="s">
        <v>253</v>
      </c>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44"/>
      <c r="AB21" s="44"/>
      <c r="AC21" s="44"/>
      <c r="AD21" s="44"/>
      <c r="AE21" s="44"/>
      <c r="AF21" s="44"/>
      <c r="AG21" s="54"/>
    </row>
    <row r="22" spans="1:33" ht="12.75">
      <c r="A22" s="42"/>
      <c r="B22" s="53"/>
      <c r="C22" s="46"/>
      <c r="D22" s="362" t="s">
        <v>175</v>
      </c>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69" t="s">
        <v>254</v>
      </c>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55"/>
      <c r="AB25" s="355"/>
      <c r="AC25" s="355"/>
      <c r="AD25" s="355"/>
      <c r="AE25" s="355"/>
      <c r="AF25" s="35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61" t="s">
        <v>102</v>
      </c>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28"/>
      <c r="AB33" s="328"/>
      <c r="AC33" s="328"/>
      <c r="AD33" s="328"/>
      <c r="AE33" s="328"/>
      <c r="AF33" s="328"/>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81</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1" t="s">
        <v>37</v>
      </c>
      <c r="E37" s="352"/>
      <c r="F37" s="353"/>
      <c r="G37" s="356" t="s">
        <v>36</v>
      </c>
      <c r="H37" s="357"/>
      <c r="I37" s="358" t="s">
        <v>37</v>
      </c>
      <c r="J37" s="359"/>
      <c r="K37" s="360"/>
      <c r="L37" s="67" t="s">
        <v>38</v>
      </c>
      <c r="M37" s="354">
        <v>1000</v>
      </c>
      <c r="N37" s="355"/>
      <c r="O37" s="355"/>
      <c r="P37" s="46"/>
      <c r="Q37" s="46"/>
      <c r="R37" s="49"/>
      <c r="S37" s="351" t="s">
        <v>37</v>
      </c>
      <c r="T37" s="352"/>
      <c r="U37" s="353"/>
      <c r="V37" s="356" t="s">
        <v>36</v>
      </c>
      <c r="W37" s="357"/>
      <c r="X37" s="358" t="s">
        <v>44</v>
      </c>
      <c r="Y37" s="359"/>
      <c r="Z37" s="360"/>
      <c r="AA37" s="67" t="s">
        <v>38</v>
      </c>
      <c r="AB37" s="354">
        <v>3500</v>
      </c>
      <c r="AC37" s="355"/>
      <c r="AD37" s="355"/>
      <c r="AE37" s="46"/>
      <c r="AF37" s="46"/>
      <c r="AG37" s="54"/>
    </row>
    <row r="38" spans="1:33" ht="14.25">
      <c r="A38" s="42"/>
      <c r="B38" s="53"/>
      <c r="C38" s="46"/>
      <c r="D38" s="351" t="s">
        <v>37</v>
      </c>
      <c r="E38" s="352"/>
      <c r="F38" s="353"/>
      <c r="G38" s="356" t="s">
        <v>36</v>
      </c>
      <c r="H38" s="357"/>
      <c r="I38" s="358" t="s">
        <v>39</v>
      </c>
      <c r="J38" s="359"/>
      <c r="K38" s="360"/>
      <c r="L38" s="67" t="s">
        <v>38</v>
      </c>
      <c r="M38" s="354">
        <v>1500</v>
      </c>
      <c r="N38" s="355"/>
      <c r="O38" s="355"/>
      <c r="P38" s="46"/>
      <c r="Q38" s="46"/>
      <c r="R38" s="49"/>
      <c r="S38" s="351" t="s">
        <v>37</v>
      </c>
      <c r="T38" s="352"/>
      <c r="U38" s="353"/>
      <c r="V38" s="356" t="s">
        <v>36</v>
      </c>
      <c r="W38" s="357"/>
      <c r="X38" s="358" t="s">
        <v>54</v>
      </c>
      <c r="Y38" s="359"/>
      <c r="Z38" s="360"/>
      <c r="AA38" s="67" t="s">
        <v>38</v>
      </c>
      <c r="AB38" s="354">
        <v>3500</v>
      </c>
      <c r="AC38" s="355"/>
      <c r="AD38" s="355"/>
      <c r="AE38" s="46"/>
      <c r="AF38" s="46"/>
      <c r="AG38" s="54"/>
    </row>
    <row r="39" spans="1:33" ht="14.25">
      <c r="A39" s="42"/>
      <c r="B39" s="53"/>
      <c r="C39" s="46"/>
      <c r="D39" s="351" t="s">
        <v>37</v>
      </c>
      <c r="E39" s="352"/>
      <c r="F39" s="353"/>
      <c r="G39" s="356" t="s">
        <v>36</v>
      </c>
      <c r="H39" s="357"/>
      <c r="I39" s="358" t="s">
        <v>40</v>
      </c>
      <c r="J39" s="359"/>
      <c r="K39" s="360"/>
      <c r="L39" s="67" t="s">
        <v>38</v>
      </c>
      <c r="M39" s="354">
        <v>1500</v>
      </c>
      <c r="N39" s="355"/>
      <c r="O39" s="355"/>
      <c r="P39" s="46"/>
      <c r="Q39" s="46"/>
      <c r="R39" s="49"/>
      <c r="S39" s="351" t="s">
        <v>37</v>
      </c>
      <c r="T39" s="352"/>
      <c r="U39" s="353"/>
      <c r="V39" s="356" t="s">
        <v>36</v>
      </c>
      <c r="W39" s="357"/>
      <c r="X39" s="358" t="s">
        <v>45</v>
      </c>
      <c r="Y39" s="359"/>
      <c r="Z39" s="360"/>
      <c r="AA39" s="67" t="s">
        <v>38</v>
      </c>
      <c r="AB39" s="354">
        <v>4000</v>
      </c>
      <c r="AC39" s="355"/>
      <c r="AD39" s="355"/>
      <c r="AE39" s="46"/>
      <c r="AF39" s="46"/>
      <c r="AG39" s="54"/>
    </row>
    <row r="40" spans="1:33" ht="14.25">
      <c r="A40" s="42"/>
      <c r="B40" s="53"/>
      <c r="C40" s="46"/>
      <c r="D40" s="351" t="s">
        <v>37</v>
      </c>
      <c r="E40" s="352"/>
      <c r="F40" s="353"/>
      <c r="G40" s="356" t="s">
        <v>36</v>
      </c>
      <c r="H40" s="357"/>
      <c r="I40" s="358" t="s">
        <v>41</v>
      </c>
      <c r="J40" s="359"/>
      <c r="K40" s="360"/>
      <c r="L40" s="67" t="s">
        <v>38</v>
      </c>
      <c r="M40" s="354">
        <v>1500</v>
      </c>
      <c r="N40" s="355"/>
      <c r="O40" s="355"/>
      <c r="P40" s="46"/>
      <c r="Q40" s="46"/>
      <c r="R40" s="49"/>
      <c r="S40" s="351" t="s">
        <v>37</v>
      </c>
      <c r="T40" s="352"/>
      <c r="U40" s="353"/>
      <c r="V40" s="356" t="s">
        <v>36</v>
      </c>
      <c r="W40" s="357"/>
      <c r="X40" s="358" t="s">
        <v>46</v>
      </c>
      <c r="Y40" s="359"/>
      <c r="Z40" s="360"/>
      <c r="AA40" s="67" t="s">
        <v>38</v>
      </c>
      <c r="AB40" s="354">
        <v>8000</v>
      </c>
      <c r="AC40" s="355"/>
      <c r="AD40" s="355"/>
      <c r="AE40" s="46"/>
      <c r="AF40" s="46"/>
      <c r="AG40" s="54"/>
    </row>
    <row r="41" spans="1:33" ht="12.75">
      <c r="A41" s="42"/>
      <c r="B41" s="53"/>
      <c r="C41" s="46"/>
      <c r="D41" s="351" t="s">
        <v>37</v>
      </c>
      <c r="E41" s="352"/>
      <c r="F41" s="353"/>
      <c r="G41" s="356" t="s">
        <v>36</v>
      </c>
      <c r="H41" s="357"/>
      <c r="I41" s="358" t="s">
        <v>42</v>
      </c>
      <c r="J41" s="359"/>
      <c r="K41" s="360"/>
      <c r="L41" s="67" t="s">
        <v>38</v>
      </c>
      <c r="M41" s="354">
        <v>2500</v>
      </c>
      <c r="N41" s="355"/>
      <c r="O41" s="355"/>
      <c r="P41" s="46"/>
      <c r="Q41" s="46"/>
      <c r="R41" s="46"/>
      <c r="S41" s="351" t="s">
        <v>37</v>
      </c>
      <c r="T41" s="352"/>
      <c r="U41" s="353"/>
      <c r="V41" s="356" t="s">
        <v>36</v>
      </c>
      <c r="W41" s="357"/>
      <c r="X41" s="358" t="s">
        <v>47</v>
      </c>
      <c r="Y41" s="359"/>
      <c r="Z41" s="360"/>
      <c r="AA41" s="67" t="s">
        <v>38</v>
      </c>
      <c r="AB41" s="354">
        <v>10000</v>
      </c>
      <c r="AC41" s="355"/>
      <c r="AD41" s="355"/>
      <c r="AE41" s="46"/>
      <c r="AF41" s="46"/>
      <c r="AG41" s="54"/>
    </row>
    <row r="42" spans="1:33" ht="12.75">
      <c r="A42" s="42"/>
      <c r="B42" s="53"/>
      <c r="C42" s="46"/>
      <c r="D42" s="351" t="s">
        <v>37</v>
      </c>
      <c r="E42" s="352"/>
      <c r="F42" s="353"/>
      <c r="G42" s="356" t="s">
        <v>36</v>
      </c>
      <c r="H42" s="357"/>
      <c r="I42" s="358" t="s">
        <v>52</v>
      </c>
      <c r="J42" s="359"/>
      <c r="K42" s="360"/>
      <c r="L42" s="67" t="s">
        <v>38</v>
      </c>
      <c r="M42" s="354">
        <v>2500</v>
      </c>
      <c r="N42" s="355"/>
      <c r="O42" s="355"/>
      <c r="P42" s="46"/>
      <c r="Q42" s="46"/>
      <c r="R42" s="46"/>
      <c r="S42" s="351" t="s">
        <v>37</v>
      </c>
      <c r="T42" s="352"/>
      <c r="U42" s="353"/>
      <c r="V42" s="356" t="s">
        <v>36</v>
      </c>
      <c r="W42" s="357"/>
      <c r="X42" s="358" t="s">
        <v>48</v>
      </c>
      <c r="Y42" s="359"/>
      <c r="Z42" s="360"/>
      <c r="AA42" s="67" t="s">
        <v>38</v>
      </c>
      <c r="AB42" s="354">
        <v>10000</v>
      </c>
      <c r="AC42" s="355"/>
      <c r="AD42" s="355"/>
      <c r="AE42" s="46"/>
      <c r="AF42" s="46"/>
      <c r="AG42" s="54"/>
    </row>
    <row r="43" spans="1:33" ht="12.75">
      <c r="A43" s="42"/>
      <c r="B43" s="53"/>
      <c r="C43" s="46"/>
      <c r="D43" s="351" t="s">
        <v>37</v>
      </c>
      <c r="E43" s="352"/>
      <c r="F43" s="353"/>
      <c r="G43" s="356" t="s">
        <v>36</v>
      </c>
      <c r="H43" s="357"/>
      <c r="I43" s="358" t="s">
        <v>53</v>
      </c>
      <c r="J43" s="359"/>
      <c r="K43" s="360"/>
      <c r="L43" s="67" t="s">
        <v>38</v>
      </c>
      <c r="M43" s="354">
        <v>2500</v>
      </c>
      <c r="N43" s="355"/>
      <c r="O43" s="355"/>
      <c r="P43" s="46"/>
      <c r="Q43" s="46"/>
      <c r="R43" s="46"/>
      <c r="S43" s="366" t="s">
        <v>50</v>
      </c>
      <c r="T43" s="367"/>
      <c r="U43" s="367"/>
      <c r="V43" s="367"/>
      <c r="W43" s="367"/>
      <c r="X43" s="367"/>
      <c r="Y43" s="367"/>
      <c r="Z43" s="368"/>
      <c r="AA43" s="67" t="s">
        <v>38</v>
      </c>
      <c r="AB43" s="354">
        <v>0</v>
      </c>
      <c r="AC43" s="355"/>
      <c r="AD43" s="355"/>
      <c r="AE43" s="46"/>
      <c r="AF43" s="46"/>
      <c r="AG43" s="54"/>
    </row>
    <row r="44" spans="1:33" ht="12.75">
      <c r="A44" s="42"/>
      <c r="B44" s="53"/>
      <c r="C44" s="46"/>
      <c r="D44" s="351" t="s">
        <v>37</v>
      </c>
      <c r="E44" s="352"/>
      <c r="F44" s="353"/>
      <c r="G44" s="356" t="s">
        <v>36</v>
      </c>
      <c r="H44" s="357"/>
      <c r="I44" s="358" t="s">
        <v>43</v>
      </c>
      <c r="J44" s="359"/>
      <c r="K44" s="360"/>
      <c r="L44" s="67" t="s">
        <v>38</v>
      </c>
      <c r="M44" s="354">
        <v>3500</v>
      </c>
      <c r="N44" s="355"/>
      <c r="O44" s="355"/>
      <c r="P44" s="46"/>
      <c r="Q44" s="46"/>
      <c r="R44" s="46"/>
      <c r="S44" s="358" t="s">
        <v>51</v>
      </c>
      <c r="T44" s="370"/>
      <c r="U44" s="370"/>
      <c r="V44" s="370"/>
      <c r="W44" s="370"/>
      <c r="X44" s="370"/>
      <c r="Y44" s="370"/>
      <c r="Z44" s="360"/>
      <c r="AA44" s="67" t="s">
        <v>38</v>
      </c>
      <c r="AB44" s="354">
        <v>1000</v>
      </c>
      <c r="AC44" s="355"/>
      <c r="AD44" s="35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61" t="s">
        <v>35</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44"/>
      <c r="AB53" s="44"/>
      <c r="AC53" s="44"/>
      <c r="AD53" s="44"/>
      <c r="AE53" s="44"/>
      <c r="AF53" s="44"/>
      <c r="AG53" s="54"/>
    </row>
    <row r="54" spans="1:33" ht="14.25">
      <c r="A54" s="42"/>
      <c r="B54" s="53"/>
      <c r="C54" s="46"/>
      <c r="D54" s="46" t="s">
        <v>256</v>
      </c>
      <c r="E54" s="46"/>
      <c r="F54" s="47"/>
      <c r="G54" s="46"/>
      <c r="H54" s="46"/>
      <c r="I54" s="46"/>
      <c r="J54" s="46"/>
      <c r="K54" s="46"/>
      <c r="L54" s="46"/>
      <c r="M54" s="46" t="s">
        <v>27</v>
      </c>
      <c r="N54" s="46"/>
      <c r="O54" s="46"/>
      <c r="P54" s="46"/>
      <c r="Q54" s="46"/>
      <c r="R54" s="49" t="s">
        <v>255</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v>41731</v>
      </c>
    </row>
    <row r="4" spans="2:11" ht="15" customHeight="1">
      <c r="B4" s="23"/>
      <c r="C4" s="25"/>
      <c r="D4" s="25"/>
      <c r="E4" s="25"/>
      <c r="F4" s="25"/>
      <c r="G4" s="39"/>
      <c r="H4" s="39"/>
      <c r="I4" s="39"/>
      <c r="J4" s="39"/>
      <c r="K4" s="39"/>
    </row>
    <row r="5" spans="2:11" ht="15.75" customHeight="1">
      <c r="B5" s="296"/>
      <c r="C5" s="327"/>
      <c r="D5" s="112"/>
      <c r="E5" s="112"/>
      <c r="F5" s="112"/>
      <c r="J5" s="17" t="str">
        <f>+'予算書'!J5</f>
        <v>平成26年度</v>
      </c>
      <c r="K5" s="21" t="str">
        <f>+'予算書'!K5</f>
        <v>学術部発26号</v>
      </c>
    </row>
    <row r="6" spans="2:11" ht="15">
      <c r="B6" s="334" t="str">
        <f>+'予算書'!B6</f>
        <v>病理細胞</v>
      </c>
      <c r="C6" s="333" t="s">
        <v>169</v>
      </c>
      <c r="D6" s="333"/>
      <c r="E6" s="333"/>
      <c r="F6" s="333"/>
      <c r="G6" s="317"/>
      <c r="H6" s="110"/>
      <c r="I6" s="110"/>
      <c r="J6" s="16" t="s">
        <v>31</v>
      </c>
      <c r="K6" s="141">
        <v>41730</v>
      </c>
    </row>
    <row r="7" spans="2:11" ht="13.5" customHeight="1">
      <c r="B7" s="336"/>
      <c r="C7" s="335"/>
      <c r="D7" s="335"/>
      <c r="E7" s="335"/>
      <c r="F7" s="335"/>
      <c r="G7" s="335"/>
      <c r="H7" s="111"/>
      <c r="I7" s="111"/>
      <c r="J7" s="329" t="str">
        <f>+'予算書'!J7</f>
        <v>(一社)岐阜県臨床検査技師会</v>
      </c>
      <c r="K7" s="33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1" t="str">
        <f>+'予算書'!G10</f>
        <v>病理細胞診部門長</v>
      </c>
      <c r="H10" s="331"/>
      <c r="I10" s="331"/>
      <c r="J10" s="332"/>
      <c r="K10" s="21" t="str">
        <f>+'予算書'!K10</f>
        <v>日高　祐二</v>
      </c>
    </row>
    <row r="11" spans="2:11" s="2" customFormat="1" ht="13.5" customHeight="1">
      <c r="B11" s="41" t="s">
        <v>6</v>
      </c>
      <c r="C11" s="294" t="str">
        <f>+'予算書'!C11</f>
        <v>平成26年10月19日（日）　14：00 ～ 17：00　</v>
      </c>
      <c r="D11" s="294"/>
      <c r="E11" s="294"/>
      <c r="F11" s="294"/>
      <c r="G11" s="328"/>
      <c r="H11" s="328"/>
      <c r="I11" s="328"/>
      <c r="J11" s="328"/>
      <c r="K11" s="328"/>
    </row>
    <row r="12" spans="2:11" s="2" customFormat="1" ht="13.5" customHeight="1">
      <c r="B12" s="41" t="s">
        <v>7</v>
      </c>
      <c r="C12" s="294" t="str">
        <f>+'予算書'!C12</f>
        <v>東海細胞研究所</v>
      </c>
      <c r="D12" s="294"/>
      <c r="E12" s="294"/>
      <c r="F12" s="294"/>
      <c r="G12" s="295"/>
      <c r="H12" s="295"/>
      <c r="I12" s="295"/>
      <c r="J12" s="328"/>
      <c r="K12" s="328"/>
    </row>
    <row r="13" spans="2:11" s="2" customFormat="1" ht="13.5" customHeight="1">
      <c r="B13" s="41" t="s">
        <v>8</v>
      </c>
      <c r="C13" s="350"/>
      <c r="D13" s="350"/>
      <c r="E13" s="350"/>
      <c r="F13" s="350"/>
      <c r="G13" s="295"/>
      <c r="H13" s="295"/>
      <c r="I13" s="295"/>
      <c r="J13" s="295"/>
      <c r="K13" s="295"/>
    </row>
    <row r="14" spans="2:11" s="2" customFormat="1" ht="13.5" customHeight="1">
      <c r="B14" s="13"/>
      <c r="C14" s="294"/>
      <c r="D14" s="294"/>
      <c r="E14" s="294"/>
      <c r="F14" s="294"/>
      <c r="G14" s="295"/>
      <c r="H14" s="295"/>
      <c r="I14" s="295"/>
      <c r="J14" s="295"/>
      <c r="K14" s="295"/>
    </row>
    <row r="15" spans="2:11" s="2" customFormat="1" ht="13.5" customHeight="1">
      <c r="B15" s="13"/>
      <c r="C15" s="294"/>
      <c r="D15" s="294"/>
      <c r="E15" s="294"/>
      <c r="F15" s="294"/>
      <c r="G15" s="295"/>
      <c r="H15" s="295"/>
      <c r="I15" s="295"/>
      <c r="J15" s="295"/>
      <c r="K15" s="295"/>
    </row>
    <row r="16" spans="2:11" s="2" customFormat="1" ht="13.5" customHeight="1">
      <c r="B16" s="13"/>
      <c r="C16" s="294"/>
      <c r="D16" s="294"/>
      <c r="E16" s="294"/>
      <c r="F16" s="294"/>
      <c r="G16" s="295"/>
      <c r="H16" s="295"/>
      <c r="I16" s="295"/>
      <c r="J16" s="295"/>
      <c r="K16" s="295"/>
    </row>
    <row r="17" spans="2:11" s="2" customFormat="1" ht="13.5" customHeight="1">
      <c r="B17" s="13"/>
      <c r="C17" s="294" t="str">
        <f>+'予算書'!C17</f>
        <v> </v>
      </c>
      <c r="D17" s="294"/>
      <c r="E17" s="294"/>
      <c r="F17" s="294"/>
      <c r="G17" s="295"/>
      <c r="H17" s="295"/>
      <c r="I17" s="295"/>
      <c r="J17" s="295"/>
      <c r="K17" s="295"/>
    </row>
    <row r="18" spans="2:11" s="2" customFormat="1" ht="13.5" customHeight="1">
      <c r="B18" s="31"/>
      <c r="C18" s="32"/>
      <c r="D18" s="32"/>
      <c r="E18" s="32"/>
      <c r="F18" s="32"/>
      <c r="G18" s="32"/>
      <c r="H18" s="32"/>
      <c r="I18" s="32"/>
      <c r="J18" s="32"/>
      <c r="K18" s="32"/>
    </row>
    <row r="19" spans="2:17" ht="15" customHeight="1">
      <c r="B19" s="26" t="s">
        <v>156</v>
      </c>
      <c r="C19" s="307" t="s">
        <v>167</v>
      </c>
      <c r="D19" s="308"/>
      <c r="E19" s="308"/>
      <c r="F19" s="308"/>
      <c r="G19" s="291"/>
      <c r="H19" s="292"/>
      <c r="I19" s="292"/>
      <c r="J19" s="293"/>
      <c r="K19" s="27" t="s">
        <v>11</v>
      </c>
      <c r="M19" s="2"/>
      <c r="N19" s="2"/>
      <c r="O19" s="2"/>
      <c r="P19" s="2"/>
      <c r="Q19" s="2"/>
    </row>
    <row r="20" spans="2:17" ht="15" customHeight="1">
      <c r="B20" s="28" t="s">
        <v>157</v>
      </c>
      <c r="C20" s="309"/>
      <c r="D20" s="371"/>
      <c r="E20" s="371"/>
      <c r="F20" s="371"/>
      <c r="G20" s="297"/>
      <c r="H20" s="297"/>
      <c r="I20" s="297"/>
      <c r="J20" s="372"/>
      <c r="K20" s="29"/>
      <c r="M20" s="2"/>
      <c r="N20" s="2"/>
      <c r="O20" s="2"/>
      <c r="P20" s="2"/>
      <c r="Q20" s="2"/>
    </row>
    <row r="21" spans="2:17" ht="15" customHeight="1">
      <c r="B21" s="63" t="s">
        <v>158</v>
      </c>
      <c r="C21" s="324"/>
      <c r="D21" s="373"/>
      <c r="E21" s="373"/>
      <c r="F21" s="373"/>
      <c r="G21" s="373"/>
      <c r="H21" s="373"/>
      <c r="I21" s="373"/>
      <c r="J21" s="300"/>
      <c r="K21" s="29"/>
      <c r="M21" s="2"/>
      <c r="N21" s="2"/>
      <c r="O21" s="2"/>
      <c r="P21" s="2"/>
      <c r="Q21" s="2"/>
    </row>
    <row r="22" spans="2:17" ht="15" customHeight="1">
      <c r="B22" s="28" t="s">
        <v>159</v>
      </c>
      <c r="C22" s="309"/>
      <c r="D22" s="371"/>
      <c r="E22" s="371"/>
      <c r="F22" s="371"/>
      <c r="G22" s="297"/>
      <c r="H22" s="297"/>
      <c r="I22" s="297"/>
      <c r="J22" s="372"/>
      <c r="K22" s="29"/>
      <c r="M22" s="2"/>
      <c r="N22" s="2"/>
      <c r="O22" s="2"/>
      <c r="P22" s="2"/>
      <c r="Q22" s="2"/>
    </row>
    <row r="23" spans="2:17" ht="15" customHeight="1">
      <c r="B23" s="63" t="s">
        <v>160</v>
      </c>
      <c r="C23" s="324"/>
      <c r="D23" s="373"/>
      <c r="E23" s="373"/>
      <c r="F23" s="373"/>
      <c r="G23" s="373"/>
      <c r="H23" s="373"/>
      <c r="I23" s="373"/>
      <c r="J23" s="300"/>
      <c r="K23" s="65"/>
      <c r="M23" s="2"/>
      <c r="N23" s="2"/>
      <c r="O23" s="2"/>
      <c r="P23" s="2"/>
      <c r="Q23" s="2"/>
    </row>
    <row r="24" spans="2:17" ht="15" customHeight="1">
      <c r="B24" s="28" t="s">
        <v>161</v>
      </c>
      <c r="C24" s="309"/>
      <c r="D24" s="371"/>
      <c r="E24" s="371"/>
      <c r="F24" s="371"/>
      <c r="G24" s="297"/>
      <c r="H24" s="297"/>
      <c r="I24" s="297"/>
      <c r="J24" s="372"/>
      <c r="K24" s="65"/>
      <c r="M24" s="2"/>
      <c r="N24" s="2"/>
      <c r="O24" s="2"/>
      <c r="P24" s="2"/>
      <c r="Q24" s="2"/>
    </row>
    <row r="25" spans="2:17" ht="15" customHeight="1">
      <c r="B25" s="63" t="s">
        <v>162</v>
      </c>
      <c r="C25" s="324"/>
      <c r="D25" s="325"/>
      <c r="E25" s="325"/>
      <c r="F25" s="325"/>
      <c r="G25" s="325"/>
      <c r="H25" s="325"/>
      <c r="I25" s="325"/>
      <c r="J25" s="300"/>
      <c r="K25" s="65"/>
      <c r="M25" s="215" t="s">
        <v>177</v>
      </c>
      <c r="N25" s="2"/>
      <c r="O25" s="2"/>
      <c r="P25" s="2"/>
      <c r="Q25" s="2"/>
    </row>
    <row r="26" spans="2:17" ht="15" customHeight="1">
      <c r="B26" s="28" t="s">
        <v>163</v>
      </c>
      <c r="C26" s="309"/>
      <c r="D26" s="310"/>
      <c r="E26" s="310"/>
      <c r="F26" s="310"/>
      <c r="G26" s="311"/>
      <c r="H26" s="297"/>
      <c r="I26" s="297"/>
      <c r="J26" s="337"/>
      <c r="K26" s="65"/>
      <c r="M26" s="214" t="s">
        <v>223</v>
      </c>
      <c r="N26" s="2"/>
      <c r="O26" s="2"/>
      <c r="P26" s="2"/>
      <c r="Q26" s="2"/>
    </row>
    <row r="27" spans="2:17" ht="15" customHeight="1">
      <c r="B27" s="63" t="s">
        <v>226</v>
      </c>
      <c r="C27" s="324"/>
      <c r="D27" s="325"/>
      <c r="E27" s="325"/>
      <c r="F27" s="325"/>
      <c r="G27" s="325"/>
      <c r="H27" s="325"/>
      <c r="I27" s="325"/>
      <c r="J27" s="300"/>
      <c r="K27" s="65"/>
      <c r="M27" s="213" t="s">
        <v>176</v>
      </c>
      <c r="N27" s="2"/>
      <c r="O27" s="2"/>
      <c r="P27" s="2"/>
      <c r="Q27" s="2"/>
    </row>
    <row r="28" spans="2:17" ht="15" customHeight="1">
      <c r="B28" s="279"/>
      <c r="C28" s="36"/>
      <c r="D28" s="36"/>
      <c r="E28" s="36"/>
      <c r="F28" s="36"/>
      <c r="G28" s="36"/>
      <c r="H28" s="36"/>
      <c r="I28" s="36"/>
      <c r="J28" s="15" t="s">
        <v>2</v>
      </c>
      <c r="K28" s="192">
        <f>SUM(K20:K27)</f>
        <v>0</v>
      </c>
      <c r="M28" s="280" t="s">
        <v>231</v>
      </c>
      <c r="N28" s="2"/>
      <c r="O28" s="2"/>
      <c r="P28" s="2"/>
      <c r="Q28" s="2"/>
    </row>
    <row r="29" spans="2:17" ht="15" customHeight="1">
      <c r="B29" s="205" t="s">
        <v>164</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165</v>
      </c>
      <c r="C35" s="307" t="s">
        <v>168</v>
      </c>
      <c r="D35" s="308"/>
      <c r="E35" s="308"/>
      <c r="F35" s="308"/>
      <c r="G35" s="291"/>
      <c r="H35" s="292"/>
      <c r="I35" s="292"/>
      <c r="J35" s="293"/>
      <c r="K35" s="27" t="s">
        <v>11</v>
      </c>
    </row>
    <row r="36" spans="2:11" ht="15" customHeight="1">
      <c r="B36" s="28" t="s">
        <v>157</v>
      </c>
      <c r="C36" s="309"/>
      <c r="D36" s="310"/>
      <c r="E36" s="310"/>
      <c r="F36" s="310"/>
      <c r="G36" s="311"/>
      <c r="H36" s="297"/>
      <c r="I36" s="297"/>
      <c r="J36" s="337"/>
      <c r="K36" s="29"/>
    </row>
    <row r="37" spans="2:11" ht="15" customHeight="1">
      <c r="B37" s="63" t="s">
        <v>158</v>
      </c>
      <c r="C37" s="324"/>
      <c r="D37" s="325"/>
      <c r="E37" s="325"/>
      <c r="F37" s="325"/>
      <c r="G37" s="325"/>
      <c r="H37" s="325"/>
      <c r="I37" s="325"/>
      <c r="J37" s="300"/>
      <c r="K37" s="29"/>
    </row>
    <row r="38" spans="2:11" ht="15" customHeight="1">
      <c r="B38" s="28" t="s">
        <v>159</v>
      </c>
      <c r="C38" s="309"/>
      <c r="D38" s="310"/>
      <c r="E38" s="310"/>
      <c r="F38" s="310"/>
      <c r="G38" s="311"/>
      <c r="H38" s="297"/>
      <c r="I38" s="297"/>
      <c r="J38" s="337"/>
      <c r="K38" s="29"/>
    </row>
    <row r="39" spans="2:11" ht="15" customHeight="1">
      <c r="B39" s="63" t="s">
        <v>160</v>
      </c>
      <c r="C39" s="324"/>
      <c r="D39" s="325"/>
      <c r="E39" s="325"/>
      <c r="F39" s="325"/>
      <c r="G39" s="325"/>
      <c r="H39" s="325"/>
      <c r="I39" s="325"/>
      <c r="J39" s="300"/>
      <c r="K39" s="65"/>
    </row>
    <row r="40" spans="2:11" ht="15" customHeight="1">
      <c r="B40" s="28" t="s">
        <v>161</v>
      </c>
      <c r="C40" s="309"/>
      <c r="D40" s="310"/>
      <c r="E40" s="310"/>
      <c r="F40" s="310"/>
      <c r="G40" s="311"/>
      <c r="H40" s="297"/>
      <c r="I40" s="297"/>
      <c r="J40" s="337"/>
      <c r="K40" s="65"/>
    </row>
    <row r="41" spans="2:13" ht="15" customHeight="1">
      <c r="B41" s="63" t="s">
        <v>162</v>
      </c>
      <c r="C41" s="324"/>
      <c r="D41" s="325"/>
      <c r="E41" s="325"/>
      <c r="F41" s="325"/>
      <c r="G41" s="325"/>
      <c r="H41" s="325"/>
      <c r="I41" s="325"/>
      <c r="J41" s="300"/>
      <c r="K41" s="65"/>
      <c r="M41" s="215" t="s">
        <v>177</v>
      </c>
    </row>
    <row r="42" spans="2:13" ht="15" customHeight="1">
      <c r="B42" s="28" t="s">
        <v>163</v>
      </c>
      <c r="C42" s="309"/>
      <c r="D42" s="310"/>
      <c r="E42" s="310"/>
      <c r="F42" s="310"/>
      <c r="G42" s="311"/>
      <c r="H42" s="297"/>
      <c r="I42" s="297"/>
      <c r="J42" s="337"/>
      <c r="K42" s="65"/>
      <c r="M42" s="214" t="s">
        <v>223</v>
      </c>
    </row>
    <row r="43" spans="2:13" ht="15" customHeight="1">
      <c r="B43" s="63" t="s">
        <v>226</v>
      </c>
      <c r="C43" s="324"/>
      <c r="D43" s="325"/>
      <c r="E43" s="325"/>
      <c r="F43" s="325"/>
      <c r="G43" s="325"/>
      <c r="H43" s="325"/>
      <c r="I43" s="325"/>
      <c r="J43" s="300"/>
      <c r="K43" s="278"/>
      <c r="M43" s="213" t="s">
        <v>176</v>
      </c>
    </row>
    <row r="44" spans="2:13" ht="15" customHeight="1">
      <c r="B44" s="204"/>
      <c r="C44" s="36"/>
      <c r="D44" s="36"/>
      <c r="E44" s="36"/>
      <c r="F44" s="36"/>
      <c r="G44" s="36"/>
      <c r="H44" s="36"/>
      <c r="I44" s="36"/>
      <c r="J44" s="15" t="s">
        <v>2</v>
      </c>
      <c r="K44" s="192">
        <f>SUM(K36:K43)</f>
        <v>0</v>
      </c>
      <c r="M44" s="280" t="s">
        <v>231</v>
      </c>
    </row>
    <row r="45" spans="2:11" ht="15" customHeight="1">
      <c r="B45" s="205" t="s">
        <v>164</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166</v>
      </c>
      <c r="C52" s="307" t="s">
        <v>168</v>
      </c>
      <c r="D52" s="308"/>
      <c r="E52" s="308"/>
      <c r="F52" s="308"/>
      <c r="G52" s="291"/>
      <c r="H52" s="292"/>
      <c r="I52" s="292"/>
      <c r="J52" s="293"/>
      <c r="K52" s="27" t="s">
        <v>11</v>
      </c>
    </row>
    <row r="53" spans="2:11" ht="15" customHeight="1">
      <c r="B53" s="28" t="s">
        <v>157</v>
      </c>
      <c r="C53" s="309"/>
      <c r="D53" s="310"/>
      <c r="E53" s="310"/>
      <c r="F53" s="310"/>
      <c r="G53" s="311"/>
      <c r="H53" s="297"/>
      <c r="I53" s="297"/>
      <c r="J53" s="337"/>
      <c r="K53" s="29"/>
    </row>
    <row r="54" spans="2:11" ht="15" customHeight="1">
      <c r="B54" s="63" t="s">
        <v>158</v>
      </c>
      <c r="C54" s="324"/>
      <c r="D54" s="325"/>
      <c r="E54" s="325"/>
      <c r="F54" s="325"/>
      <c r="G54" s="325"/>
      <c r="H54" s="325"/>
      <c r="I54" s="325"/>
      <c r="J54" s="300"/>
      <c r="K54" s="29"/>
    </row>
    <row r="55" spans="2:11" ht="15" customHeight="1">
      <c r="B55" s="28" t="s">
        <v>159</v>
      </c>
      <c r="C55" s="309"/>
      <c r="D55" s="310"/>
      <c r="E55" s="310"/>
      <c r="F55" s="310"/>
      <c r="G55" s="311"/>
      <c r="H55" s="297"/>
      <c r="I55" s="297"/>
      <c r="J55" s="337"/>
      <c r="K55" s="29"/>
    </row>
    <row r="56" spans="2:11" ht="15" customHeight="1">
      <c r="B56" s="63" t="s">
        <v>160</v>
      </c>
      <c r="C56" s="324"/>
      <c r="D56" s="325"/>
      <c r="E56" s="325"/>
      <c r="F56" s="325"/>
      <c r="G56" s="325"/>
      <c r="H56" s="325"/>
      <c r="I56" s="325"/>
      <c r="J56" s="300"/>
      <c r="K56" s="65"/>
    </row>
    <row r="57" spans="2:11" ht="15" customHeight="1">
      <c r="B57" s="28" t="s">
        <v>161</v>
      </c>
      <c r="C57" s="309"/>
      <c r="D57" s="310"/>
      <c r="E57" s="310"/>
      <c r="F57" s="310"/>
      <c r="G57" s="311"/>
      <c r="H57" s="297"/>
      <c r="I57" s="297"/>
      <c r="J57" s="337"/>
      <c r="K57" s="65"/>
    </row>
    <row r="58" spans="2:13" ht="15" customHeight="1">
      <c r="B58" s="63" t="s">
        <v>162</v>
      </c>
      <c r="C58" s="324"/>
      <c r="D58" s="325"/>
      <c r="E58" s="325"/>
      <c r="F58" s="325"/>
      <c r="G58" s="325"/>
      <c r="H58" s="325"/>
      <c r="I58" s="325"/>
      <c r="J58" s="300"/>
      <c r="K58" s="65"/>
      <c r="M58" s="215" t="s">
        <v>177</v>
      </c>
    </row>
    <row r="59" spans="2:13" ht="15" customHeight="1">
      <c r="B59" s="28" t="s">
        <v>163</v>
      </c>
      <c r="C59" s="309"/>
      <c r="D59" s="310"/>
      <c r="E59" s="310"/>
      <c r="F59" s="310"/>
      <c r="G59" s="311"/>
      <c r="H59" s="297"/>
      <c r="I59" s="297"/>
      <c r="J59" s="337"/>
      <c r="K59" s="65"/>
      <c r="M59" s="214" t="s">
        <v>223</v>
      </c>
    </row>
    <row r="60" spans="2:13" ht="15" customHeight="1">
      <c r="B60" s="63" t="s">
        <v>226</v>
      </c>
      <c r="C60" s="324"/>
      <c r="D60" s="325"/>
      <c r="E60" s="325"/>
      <c r="F60" s="325"/>
      <c r="G60" s="325"/>
      <c r="H60" s="325"/>
      <c r="I60" s="325"/>
      <c r="J60" s="300"/>
      <c r="K60" s="278"/>
      <c r="M60" s="213" t="s">
        <v>176</v>
      </c>
    </row>
    <row r="61" spans="2:13" ht="15" customHeight="1">
      <c r="B61" s="204"/>
      <c r="C61" s="36"/>
      <c r="D61" s="36"/>
      <c r="E61" s="36"/>
      <c r="F61" s="36"/>
      <c r="G61" s="36"/>
      <c r="H61" s="36"/>
      <c r="I61" s="36"/>
      <c r="J61" s="15" t="s">
        <v>2</v>
      </c>
      <c r="K61" s="192">
        <f>SUM(K53:K60)</f>
        <v>0</v>
      </c>
      <c r="M61" s="280" t="s">
        <v>231</v>
      </c>
    </row>
    <row r="62" spans="2:11" ht="15" customHeight="1">
      <c r="B62" s="205" t="s">
        <v>164</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1:J41"/>
    <mergeCell ref="C42:J42"/>
    <mergeCell ref="C19:J19"/>
    <mergeCell ref="C20:J20"/>
    <mergeCell ref="C21:J21"/>
    <mergeCell ref="C22:J22"/>
    <mergeCell ref="C23:J23"/>
    <mergeCell ref="C24:J24"/>
    <mergeCell ref="C25:J25"/>
    <mergeCell ref="C26:J26"/>
    <mergeCell ref="C37:J37"/>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1" customWidth="1"/>
    <col min="2" max="2" width="3.00390625" style="211" customWidth="1"/>
    <col min="3" max="3" width="15.28125" style="240" customWidth="1"/>
    <col min="4" max="5" width="11.8515625" style="240" customWidth="1"/>
    <col min="6" max="6" width="17.140625" style="211" customWidth="1"/>
    <col min="7" max="7" width="11.8515625" style="211" customWidth="1"/>
    <col min="8" max="8" width="10.7109375" style="211" customWidth="1"/>
    <col min="9" max="13" width="11.8515625" style="211" customWidth="1"/>
    <col min="14" max="16384" width="9.140625" style="211" customWidth="1"/>
  </cols>
  <sheetData>
    <row r="1" spans="1:20" ht="17.25">
      <c r="A1" s="234"/>
      <c r="B1" s="235" t="s">
        <v>192</v>
      </c>
      <c r="C1" s="236"/>
      <c r="D1" s="237"/>
      <c r="E1" s="237"/>
      <c r="F1" s="234"/>
      <c r="G1" s="234"/>
      <c r="H1" s="234"/>
      <c r="I1" s="234"/>
      <c r="J1" s="238">
        <v>41305</v>
      </c>
      <c r="K1" s="239"/>
      <c r="L1" s="239"/>
      <c r="M1" s="239"/>
      <c r="N1" s="239"/>
      <c r="O1" s="239"/>
      <c r="P1" s="239"/>
      <c r="Q1" s="239"/>
      <c r="R1" s="239"/>
      <c r="S1" s="239"/>
      <c r="T1" s="239"/>
    </row>
    <row r="2" spans="1:20" ht="13.5">
      <c r="A2" s="239"/>
      <c r="J2" s="239"/>
      <c r="K2" s="239"/>
      <c r="L2" s="239"/>
      <c r="M2" s="239"/>
      <c r="N2" s="239"/>
      <c r="O2" s="239"/>
      <c r="P2" s="239"/>
      <c r="Q2" s="239"/>
      <c r="R2" s="239"/>
      <c r="S2" s="239"/>
      <c r="T2" s="239"/>
    </row>
    <row r="3" spans="1:20" ht="13.5" customHeight="1">
      <c r="A3" s="239"/>
      <c r="B3" s="374" t="s">
        <v>193</v>
      </c>
      <c r="C3" s="374"/>
      <c r="D3" s="374"/>
      <c r="E3" s="374"/>
      <c r="F3" s="374"/>
      <c r="G3" s="374"/>
      <c r="H3" s="374"/>
      <c r="I3" s="374"/>
      <c r="J3" s="239"/>
      <c r="K3" s="239"/>
      <c r="L3" s="239"/>
      <c r="M3" s="239"/>
      <c r="N3" s="239"/>
      <c r="O3" s="239"/>
      <c r="P3" s="239"/>
      <c r="Q3" s="239"/>
      <c r="R3" s="239"/>
      <c r="S3" s="239"/>
      <c r="T3" s="239"/>
    </row>
    <row r="4" spans="1:20" ht="12.75">
      <c r="A4" s="239"/>
      <c r="B4" s="374"/>
      <c r="C4" s="374"/>
      <c r="D4" s="374"/>
      <c r="E4" s="374"/>
      <c r="F4" s="374"/>
      <c r="G4" s="374"/>
      <c r="H4" s="374"/>
      <c r="I4" s="374"/>
      <c r="J4" s="239"/>
      <c r="K4" s="239"/>
      <c r="L4" s="239"/>
      <c r="M4" s="239"/>
      <c r="N4" s="239"/>
      <c r="O4" s="239"/>
      <c r="P4" s="239"/>
      <c r="Q4" s="239"/>
      <c r="R4" s="239"/>
      <c r="S4" s="239"/>
      <c r="T4" s="239"/>
    </row>
    <row r="5" spans="1:20" ht="12.75">
      <c r="A5" s="239"/>
      <c r="B5" s="374"/>
      <c r="C5" s="374"/>
      <c r="D5" s="374"/>
      <c r="E5" s="374"/>
      <c r="F5" s="374"/>
      <c r="G5" s="374"/>
      <c r="H5" s="374"/>
      <c r="I5" s="374"/>
      <c r="J5" s="239"/>
      <c r="K5" s="239"/>
      <c r="L5" s="239"/>
      <c r="M5" s="239"/>
      <c r="N5" s="239"/>
      <c r="O5" s="239"/>
      <c r="P5" s="239"/>
      <c r="Q5" s="239"/>
      <c r="R5" s="239"/>
      <c r="S5" s="239"/>
      <c r="T5" s="239"/>
    </row>
    <row r="6" spans="1:20" ht="12.75">
      <c r="A6" s="239"/>
      <c r="B6" s="375"/>
      <c r="C6" s="375"/>
      <c r="D6" s="375"/>
      <c r="E6" s="375"/>
      <c r="F6" s="375"/>
      <c r="G6" s="375"/>
      <c r="H6" s="375"/>
      <c r="I6" s="375"/>
      <c r="J6" s="239"/>
      <c r="K6" s="239"/>
      <c r="L6" s="239"/>
      <c r="M6" s="239"/>
      <c r="N6" s="239"/>
      <c r="O6" s="239"/>
      <c r="P6" s="239"/>
      <c r="Q6" s="239"/>
      <c r="R6" s="239"/>
      <c r="S6" s="239"/>
      <c r="T6" s="239"/>
    </row>
    <row r="7" spans="1:20" ht="14.25">
      <c r="A7" s="239"/>
      <c r="B7" s="241" t="s">
        <v>194</v>
      </c>
      <c r="C7" s="242"/>
      <c r="D7" s="242"/>
      <c r="E7" s="242"/>
      <c r="F7" s="241"/>
      <c r="G7" s="241"/>
      <c r="H7" s="241"/>
      <c r="I7" s="241"/>
      <c r="J7" s="239"/>
      <c r="K7" s="239"/>
      <c r="L7" s="239"/>
      <c r="M7" s="239"/>
      <c r="N7" s="239"/>
      <c r="O7" s="239"/>
      <c r="P7" s="239"/>
      <c r="Q7" s="239"/>
      <c r="R7" s="239"/>
      <c r="S7" s="239"/>
      <c r="T7" s="239"/>
    </row>
    <row r="8" spans="1:20" ht="14.25">
      <c r="A8" s="239"/>
      <c r="B8" s="241"/>
      <c r="C8" s="242"/>
      <c r="D8" s="242"/>
      <c r="E8" s="242"/>
      <c r="F8" s="241"/>
      <c r="G8" s="241"/>
      <c r="H8" s="241"/>
      <c r="I8" s="241"/>
      <c r="J8" s="239"/>
      <c r="K8" s="239"/>
      <c r="L8" s="239"/>
      <c r="M8" s="239"/>
      <c r="N8" s="239"/>
      <c r="O8" s="239"/>
      <c r="P8" s="239"/>
      <c r="Q8" s="239"/>
      <c r="R8" s="239"/>
      <c r="S8" s="239"/>
      <c r="T8" s="239"/>
    </row>
    <row r="9" spans="1:20" ht="13.5">
      <c r="A9" s="239"/>
      <c r="C9" s="243" t="s">
        <v>195</v>
      </c>
      <c r="D9" s="243"/>
      <c r="E9" s="243"/>
      <c r="F9" s="244"/>
      <c r="G9" s="244"/>
      <c r="H9" s="244"/>
      <c r="I9" s="244"/>
      <c r="J9" s="239"/>
      <c r="K9" s="239"/>
      <c r="L9" s="239"/>
      <c r="M9" s="239"/>
      <c r="N9" s="239"/>
      <c r="O9" s="239"/>
      <c r="P9" s="239"/>
      <c r="Q9" s="239"/>
      <c r="R9" s="239"/>
      <c r="S9" s="239"/>
      <c r="T9" s="239"/>
    </row>
    <row r="10" spans="1:20" ht="13.5">
      <c r="A10" s="239"/>
      <c r="J10" s="239"/>
      <c r="K10" s="239"/>
      <c r="L10" s="239"/>
      <c r="M10" s="239"/>
      <c r="N10" s="239"/>
      <c r="O10" s="239"/>
      <c r="P10" s="239"/>
      <c r="Q10" s="239"/>
      <c r="R10" s="239"/>
      <c r="S10" s="239"/>
      <c r="T10" s="239"/>
    </row>
    <row r="11" spans="1:20" ht="33.75" customHeight="1">
      <c r="A11" s="239"/>
      <c r="C11" s="376" t="s">
        <v>196</v>
      </c>
      <c r="D11" s="377"/>
      <c r="E11" s="377"/>
      <c r="F11" s="377"/>
      <c r="G11" s="377"/>
      <c r="H11" s="377"/>
      <c r="I11" s="378"/>
      <c r="J11" s="239"/>
      <c r="K11" s="239"/>
      <c r="L11" s="239"/>
      <c r="M11" s="239"/>
      <c r="N11" s="239"/>
      <c r="O11" s="239"/>
      <c r="P11" s="239"/>
      <c r="Q11" s="239"/>
      <c r="R11" s="239"/>
      <c r="S11" s="239"/>
      <c r="T11" s="239"/>
    </row>
    <row r="12" spans="1:20" ht="13.5">
      <c r="A12" s="239"/>
      <c r="J12" s="239"/>
      <c r="K12" s="239"/>
      <c r="L12" s="239"/>
      <c r="M12" s="239"/>
      <c r="N12" s="239"/>
      <c r="O12" s="239"/>
      <c r="P12" s="239"/>
      <c r="Q12" s="239"/>
      <c r="R12" s="239"/>
      <c r="S12" s="239"/>
      <c r="T12" s="239"/>
    </row>
    <row r="13" spans="1:20" ht="13.5">
      <c r="A13" s="239"/>
      <c r="C13" s="240" t="s">
        <v>197</v>
      </c>
      <c r="J13" s="239"/>
      <c r="K13" s="239"/>
      <c r="L13" s="239"/>
      <c r="M13" s="239"/>
      <c r="N13" s="239"/>
      <c r="O13" s="239"/>
      <c r="P13" s="239"/>
      <c r="Q13" s="239"/>
      <c r="R13" s="239"/>
      <c r="S13" s="239"/>
      <c r="T13" s="239"/>
    </row>
    <row r="14" spans="1:20" ht="13.5">
      <c r="A14" s="239"/>
      <c r="C14" s="240" t="s">
        <v>198</v>
      </c>
      <c r="J14" s="239"/>
      <c r="K14" s="239"/>
      <c r="L14" s="239"/>
      <c r="M14" s="239"/>
      <c r="N14" s="239"/>
      <c r="O14" s="239"/>
      <c r="P14" s="239"/>
      <c r="Q14" s="239"/>
      <c r="R14" s="239"/>
      <c r="S14" s="239"/>
      <c r="T14" s="239"/>
    </row>
    <row r="15" spans="1:20" ht="13.5">
      <c r="A15" s="239"/>
      <c r="J15" s="239"/>
      <c r="K15" s="239"/>
      <c r="L15" s="239"/>
      <c r="M15" s="239"/>
      <c r="N15" s="239"/>
      <c r="O15" s="239"/>
      <c r="P15" s="239"/>
      <c r="Q15" s="239"/>
      <c r="R15" s="239"/>
      <c r="S15" s="239"/>
      <c r="T15" s="239"/>
    </row>
    <row r="16" spans="1:20" ht="13.5">
      <c r="A16" s="239"/>
      <c r="C16" s="245" t="s">
        <v>199</v>
      </c>
      <c r="J16" s="239"/>
      <c r="K16" s="239"/>
      <c r="L16" s="239"/>
      <c r="M16" s="239"/>
      <c r="N16" s="239"/>
      <c r="O16" s="239"/>
      <c r="P16" s="239"/>
      <c r="Q16" s="239"/>
      <c r="R16" s="239"/>
      <c r="S16" s="239"/>
      <c r="T16" s="239"/>
    </row>
    <row r="17" spans="1:20" ht="13.5">
      <c r="A17" s="239"/>
      <c r="C17" s="245" t="s">
        <v>200</v>
      </c>
      <c r="J17" s="239"/>
      <c r="K17" s="239"/>
      <c r="L17" s="239"/>
      <c r="M17" s="239"/>
      <c r="N17" s="239"/>
      <c r="O17" s="239"/>
      <c r="P17" s="239"/>
      <c r="Q17" s="239"/>
      <c r="R17" s="239"/>
      <c r="S17" s="239"/>
      <c r="T17" s="239"/>
    </row>
    <row r="18" spans="1:20" ht="13.5">
      <c r="A18" s="239"/>
      <c r="C18" s="239" t="s">
        <v>201</v>
      </c>
      <c r="J18" s="239"/>
      <c r="K18" s="239"/>
      <c r="L18" s="239"/>
      <c r="M18" s="239"/>
      <c r="N18" s="239"/>
      <c r="O18" s="239"/>
      <c r="P18" s="239"/>
      <c r="Q18" s="239"/>
      <c r="R18" s="239"/>
      <c r="S18" s="239"/>
      <c r="T18" s="239"/>
    </row>
    <row r="19" spans="1:20" ht="13.5">
      <c r="A19" s="239"/>
      <c r="C19" s="239" t="s">
        <v>202</v>
      </c>
      <c r="J19" s="239"/>
      <c r="K19" s="239"/>
      <c r="L19" s="239"/>
      <c r="M19" s="239"/>
      <c r="N19" s="239"/>
      <c r="O19" s="239"/>
      <c r="P19" s="239"/>
      <c r="Q19" s="239"/>
      <c r="R19" s="239"/>
      <c r="S19" s="239"/>
      <c r="T19" s="239"/>
    </row>
    <row r="20" spans="1:20" ht="13.5">
      <c r="A20" s="239"/>
      <c r="J20" s="239"/>
      <c r="K20" s="239"/>
      <c r="L20" s="239"/>
      <c r="M20" s="239"/>
      <c r="N20" s="239"/>
      <c r="O20" s="239"/>
      <c r="P20" s="239"/>
      <c r="Q20" s="239"/>
      <c r="R20" s="239"/>
      <c r="S20" s="239"/>
      <c r="T20" s="239"/>
    </row>
    <row r="21" spans="1:20" ht="13.5">
      <c r="A21" s="239"/>
      <c r="C21" s="243" t="s">
        <v>203</v>
      </c>
      <c r="D21" s="243"/>
      <c r="E21" s="243"/>
      <c r="F21" s="244"/>
      <c r="G21" s="244"/>
      <c r="H21" s="244"/>
      <c r="I21" s="244"/>
      <c r="J21" s="239"/>
      <c r="K21" s="239"/>
      <c r="L21" s="239"/>
      <c r="M21" s="239"/>
      <c r="N21" s="239"/>
      <c r="O21" s="239"/>
      <c r="P21" s="239"/>
      <c r="Q21" s="239"/>
      <c r="R21" s="239"/>
      <c r="S21" s="239"/>
      <c r="T21" s="239"/>
    </row>
    <row r="22" spans="1:20" ht="13.5">
      <c r="A22" s="239"/>
      <c r="J22" s="239"/>
      <c r="K22" s="239"/>
      <c r="L22" s="239"/>
      <c r="M22" s="239"/>
      <c r="N22" s="239"/>
      <c r="O22" s="239"/>
      <c r="P22" s="239"/>
      <c r="Q22" s="239"/>
      <c r="R22" s="239"/>
      <c r="S22" s="239"/>
      <c r="T22" s="239"/>
    </row>
    <row r="23" spans="1:20" ht="13.5">
      <c r="A23" s="239"/>
      <c r="C23" s="246" t="s">
        <v>204</v>
      </c>
      <c r="D23" s="246"/>
      <c r="E23" s="246"/>
      <c r="J23" s="239"/>
      <c r="K23" s="239"/>
      <c r="L23" s="239"/>
      <c r="M23" s="239"/>
      <c r="N23" s="239"/>
      <c r="O23" s="239"/>
      <c r="P23" s="239"/>
      <c r="Q23" s="239"/>
      <c r="R23" s="239"/>
      <c r="S23" s="239"/>
      <c r="T23" s="239"/>
    </row>
    <row r="24" spans="1:20" ht="6" customHeight="1">
      <c r="A24" s="239"/>
      <c r="C24" s="245"/>
      <c r="D24" s="245"/>
      <c r="E24" s="245"/>
      <c r="J24" s="239"/>
      <c r="K24" s="239"/>
      <c r="L24" s="239"/>
      <c r="M24" s="239"/>
      <c r="N24" s="239"/>
      <c r="O24" s="239"/>
      <c r="P24" s="239"/>
      <c r="Q24" s="239"/>
      <c r="R24" s="239"/>
      <c r="S24" s="239"/>
      <c r="T24" s="239"/>
    </row>
    <row r="25" spans="1:20" ht="12.75">
      <c r="A25" s="239"/>
      <c r="C25" s="379" t="s">
        <v>205</v>
      </c>
      <c r="D25" s="380"/>
      <c r="E25" s="380"/>
      <c r="F25" s="380"/>
      <c r="G25" s="380"/>
      <c r="H25" s="380"/>
      <c r="I25" s="380"/>
      <c r="J25" s="239"/>
      <c r="K25" s="239"/>
      <c r="L25" s="239"/>
      <c r="M25" s="239"/>
      <c r="N25" s="239"/>
      <c r="O25" s="239"/>
      <c r="P25" s="239"/>
      <c r="Q25" s="239"/>
      <c r="R25" s="239"/>
      <c r="S25" s="239"/>
      <c r="T25" s="239"/>
    </row>
    <row r="26" spans="1:20" ht="12.75">
      <c r="A26" s="239"/>
      <c r="C26" s="380"/>
      <c r="D26" s="380"/>
      <c r="E26" s="380"/>
      <c r="F26" s="380"/>
      <c r="G26" s="380"/>
      <c r="H26" s="380"/>
      <c r="I26" s="380"/>
      <c r="J26" s="239"/>
      <c r="K26" s="239"/>
      <c r="L26" s="239"/>
      <c r="M26" s="239"/>
      <c r="N26" s="239"/>
      <c r="O26" s="239"/>
      <c r="P26" s="239"/>
      <c r="Q26" s="239"/>
      <c r="R26" s="239"/>
      <c r="S26" s="239"/>
      <c r="T26" s="239"/>
    </row>
    <row r="27" spans="1:20" ht="15" customHeight="1">
      <c r="A27" s="239"/>
      <c r="C27" s="380"/>
      <c r="D27" s="380"/>
      <c r="E27" s="380"/>
      <c r="F27" s="380"/>
      <c r="G27" s="380"/>
      <c r="H27" s="380"/>
      <c r="I27" s="380"/>
      <c r="J27" s="239"/>
      <c r="K27" s="239"/>
      <c r="L27" s="239"/>
      <c r="M27" s="239"/>
      <c r="N27" s="239"/>
      <c r="O27" s="239"/>
      <c r="P27" s="239"/>
      <c r="Q27" s="239"/>
      <c r="R27" s="239"/>
      <c r="S27" s="239"/>
      <c r="T27" s="239"/>
    </row>
    <row r="28" spans="1:20" ht="38.25" customHeight="1">
      <c r="A28" s="239"/>
      <c r="C28" s="380"/>
      <c r="D28" s="380"/>
      <c r="E28" s="380"/>
      <c r="F28" s="380"/>
      <c r="G28" s="380"/>
      <c r="H28" s="380"/>
      <c r="I28" s="380"/>
      <c r="J28" s="239"/>
      <c r="K28" s="239"/>
      <c r="L28" s="239"/>
      <c r="M28" s="239"/>
      <c r="N28" s="239"/>
      <c r="O28" s="239"/>
      <c r="P28" s="239"/>
      <c r="Q28" s="239"/>
      <c r="R28" s="239"/>
      <c r="S28" s="239"/>
      <c r="T28" s="239"/>
    </row>
    <row r="29" spans="1:20" ht="13.5">
      <c r="A29" s="239"/>
      <c r="J29" s="239"/>
      <c r="K29" s="239"/>
      <c r="L29" s="239"/>
      <c r="M29" s="239"/>
      <c r="N29" s="239"/>
      <c r="O29" s="239"/>
      <c r="P29" s="239"/>
      <c r="Q29" s="239"/>
      <c r="R29" s="239"/>
      <c r="S29" s="239"/>
      <c r="T29" s="239"/>
    </row>
    <row r="30" spans="1:20" ht="13.5">
      <c r="A30" s="239"/>
      <c r="C30" s="240" t="s">
        <v>206</v>
      </c>
      <c r="F30" s="240" t="s">
        <v>207</v>
      </c>
      <c r="J30" s="239"/>
      <c r="K30" s="239"/>
      <c r="L30" s="239"/>
      <c r="M30" s="239"/>
      <c r="N30" s="239"/>
      <c r="O30" s="239"/>
      <c r="P30" s="239"/>
      <c r="Q30" s="239"/>
      <c r="R30" s="239"/>
      <c r="S30" s="239"/>
      <c r="T30" s="239"/>
    </row>
    <row r="31" spans="1:20" ht="13.5">
      <c r="A31" s="239"/>
      <c r="C31" s="240" t="s">
        <v>208</v>
      </c>
      <c r="D31" s="247">
        <v>52500</v>
      </c>
      <c r="F31" s="240" t="s">
        <v>209</v>
      </c>
      <c r="G31" s="247">
        <v>50000</v>
      </c>
      <c r="J31" s="239"/>
      <c r="K31" s="239"/>
      <c r="L31" s="239"/>
      <c r="M31" s="239"/>
      <c r="N31" s="239"/>
      <c r="O31" s="239"/>
      <c r="P31" s="239"/>
      <c r="Q31" s="239"/>
      <c r="R31" s="239"/>
      <c r="S31" s="239"/>
      <c r="T31" s="239"/>
    </row>
    <row r="32" spans="1:20" ht="13.5">
      <c r="A32" s="239"/>
      <c r="C32" s="248" t="s">
        <v>185</v>
      </c>
      <c r="D32" s="249">
        <v>-5360</v>
      </c>
      <c r="F32" s="240" t="s">
        <v>185</v>
      </c>
      <c r="G32" s="247">
        <v>-5105</v>
      </c>
      <c r="J32" s="239"/>
      <c r="K32" s="239"/>
      <c r="L32" s="239"/>
      <c r="M32" s="239"/>
      <c r="N32" s="239"/>
      <c r="O32" s="239"/>
      <c r="P32" s="239"/>
      <c r="Q32" s="239"/>
      <c r="R32" s="239"/>
      <c r="S32" s="239"/>
      <c r="T32" s="239"/>
    </row>
    <row r="33" spans="1:20" ht="13.5">
      <c r="A33" s="239"/>
      <c r="C33" s="240" t="s">
        <v>186</v>
      </c>
      <c r="D33" s="247">
        <v>47140</v>
      </c>
      <c r="F33" s="248" t="s">
        <v>210</v>
      </c>
      <c r="G33" s="249">
        <v>2500</v>
      </c>
      <c r="J33" s="239"/>
      <c r="K33" s="239"/>
      <c r="L33" s="239"/>
      <c r="M33" s="239"/>
      <c r="N33" s="239"/>
      <c r="O33" s="239"/>
      <c r="P33" s="239"/>
      <c r="Q33" s="239"/>
      <c r="R33" s="239"/>
      <c r="S33" s="239"/>
      <c r="T33" s="239"/>
    </row>
    <row r="34" spans="1:20" ht="13.5">
      <c r="A34" s="239"/>
      <c r="F34" s="240" t="s">
        <v>186</v>
      </c>
      <c r="G34" s="250">
        <v>47395</v>
      </c>
      <c r="J34" s="239"/>
      <c r="K34" s="239"/>
      <c r="L34" s="239"/>
      <c r="M34" s="239"/>
      <c r="N34" s="239"/>
      <c r="O34" s="239"/>
      <c r="P34" s="239"/>
      <c r="Q34" s="239"/>
      <c r="R34" s="239"/>
      <c r="S34" s="239"/>
      <c r="T34" s="239"/>
    </row>
    <row r="35" spans="1:20" ht="13.5">
      <c r="A35" s="239"/>
      <c r="J35" s="239"/>
      <c r="K35" s="239"/>
      <c r="L35" s="239"/>
      <c r="M35" s="239"/>
      <c r="N35" s="239"/>
      <c r="O35" s="239"/>
      <c r="P35" s="239"/>
      <c r="Q35" s="239"/>
      <c r="R35" s="239"/>
      <c r="S35" s="239"/>
      <c r="T35" s="239"/>
    </row>
    <row r="36" spans="1:20" ht="13.5">
      <c r="A36" s="239"/>
      <c r="C36" s="246" t="s">
        <v>211</v>
      </c>
      <c r="D36" s="246"/>
      <c r="E36" s="246"/>
      <c r="J36" s="239"/>
      <c r="K36" s="239"/>
      <c r="L36" s="239"/>
      <c r="M36" s="239"/>
      <c r="N36" s="239"/>
      <c r="O36" s="239"/>
      <c r="P36" s="239"/>
      <c r="Q36" s="239"/>
      <c r="R36" s="239"/>
      <c r="S36" s="239"/>
      <c r="T36" s="239"/>
    </row>
    <row r="37" spans="1:20" ht="4.5" customHeight="1">
      <c r="A37" s="239"/>
      <c r="C37" s="245"/>
      <c r="D37" s="245"/>
      <c r="E37" s="245"/>
      <c r="J37" s="239"/>
      <c r="K37" s="239"/>
      <c r="L37" s="239"/>
      <c r="M37" s="239"/>
      <c r="N37" s="239"/>
      <c r="O37" s="239"/>
      <c r="P37" s="239"/>
      <c r="Q37" s="239"/>
      <c r="R37" s="239"/>
      <c r="S37" s="239"/>
      <c r="T37" s="239"/>
    </row>
    <row r="38" spans="1:20" ht="13.5">
      <c r="A38" s="239"/>
      <c r="C38" s="245" t="s">
        <v>212</v>
      </c>
      <c r="D38" s="245"/>
      <c r="E38" s="245"/>
      <c r="J38" s="239"/>
      <c r="K38" s="239"/>
      <c r="L38" s="239"/>
      <c r="M38" s="239"/>
      <c r="N38" s="239"/>
      <c r="O38" s="239"/>
      <c r="P38" s="239"/>
      <c r="Q38" s="239"/>
      <c r="R38" s="239"/>
      <c r="S38" s="239"/>
      <c r="T38" s="239"/>
    </row>
    <row r="39" spans="1:20" ht="13.5">
      <c r="A39" s="239"/>
      <c r="C39" s="240" t="s">
        <v>213</v>
      </c>
      <c r="J39" s="239"/>
      <c r="K39" s="239"/>
      <c r="L39" s="239"/>
      <c r="M39" s="239"/>
      <c r="N39" s="239"/>
      <c r="O39" s="239"/>
      <c r="P39" s="239"/>
      <c r="Q39" s="239"/>
      <c r="R39" s="239"/>
      <c r="S39" s="239"/>
      <c r="T39" s="239"/>
    </row>
    <row r="40" spans="1:20" ht="13.5">
      <c r="A40" s="239"/>
      <c r="J40" s="239"/>
      <c r="K40" s="239"/>
      <c r="L40" s="239"/>
      <c r="M40" s="239"/>
      <c r="N40" s="239"/>
      <c r="O40" s="239"/>
      <c r="P40" s="239"/>
      <c r="Q40" s="239"/>
      <c r="R40" s="239"/>
      <c r="S40" s="239"/>
      <c r="T40" s="239"/>
    </row>
    <row r="41" spans="1:20" ht="13.5">
      <c r="A41" s="239"/>
      <c r="C41" s="243" t="s">
        <v>214</v>
      </c>
      <c r="D41" s="243"/>
      <c r="E41" s="243"/>
      <c r="F41" s="244"/>
      <c r="G41" s="244"/>
      <c r="H41" s="244"/>
      <c r="I41" s="244"/>
      <c r="J41" s="239"/>
      <c r="K41" s="239"/>
      <c r="L41" s="239"/>
      <c r="M41" s="239"/>
      <c r="N41" s="239"/>
      <c r="O41" s="239"/>
      <c r="P41" s="239"/>
      <c r="Q41" s="239"/>
      <c r="R41" s="239"/>
      <c r="S41" s="239"/>
      <c r="T41" s="239"/>
    </row>
    <row r="42" spans="1:20" ht="4.5" customHeight="1">
      <c r="A42" s="239"/>
      <c r="C42" s="245"/>
      <c r="D42" s="245"/>
      <c r="E42" s="245"/>
      <c r="F42" s="239"/>
      <c r="G42" s="239"/>
      <c r="H42" s="239"/>
      <c r="I42" s="239"/>
      <c r="J42" s="239"/>
      <c r="K42" s="239"/>
      <c r="L42" s="239"/>
      <c r="M42" s="239"/>
      <c r="N42" s="239"/>
      <c r="O42" s="239"/>
      <c r="P42" s="239"/>
      <c r="Q42" s="239"/>
      <c r="R42" s="239"/>
      <c r="S42" s="239"/>
      <c r="T42" s="239"/>
    </row>
    <row r="43" spans="1:20" ht="51" customHeight="1">
      <c r="A43" s="239"/>
      <c r="C43" s="381" t="s">
        <v>215</v>
      </c>
      <c r="D43" s="382"/>
      <c r="E43" s="382"/>
      <c r="F43" s="382"/>
      <c r="G43" s="382"/>
      <c r="H43" s="382"/>
      <c r="I43" s="382"/>
      <c r="J43" s="239"/>
      <c r="K43" s="239"/>
      <c r="L43" s="239"/>
      <c r="M43" s="239"/>
      <c r="N43" s="239"/>
      <c r="O43" s="239"/>
      <c r="P43" s="239"/>
      <c r="Q43" s="239"/>
      <c r="R43" s="239"/>
      <c r="S43" s="239"/>
      <c r="T43" s="239"/>
    </row>
    <row r="44" spans="1:20" ht="13.5">
      <c r="A44" s="239"/>
      <c r="C44" s="251" t="s">
        <v>216</v>
      </c>
      <c r="D44" s="252" t="s">
        <v>184</v>
      </c>
      <c r="E44" s="252" t="s">
        <v>185</v>
      </c>
      <c r="F44" s="253" t="s">
        <v>190</v>
      </c>
      <c r="G44" s="254"/>
      <c r="J44" s="239"/>
      <c r="K44" s="239"/>
      <c r="L44" s="239"/>
      <c r="M44" s="239"/>
      <c r="N44" s="239"/>
      <c r="O44" s="239"/>
      <c r="P44" s="239"/>
      <c r="Q44" s="239"/>
      <c r="R44" s="239"/>
      <c r="S44" s="239"/>
      <c r="T44" s="239"/>
    </row>
    <row r="45" spans="1:20" ht="13.5">
      <c r="A45" s="239"/>
      <c r="C45" s="251" t="s">
        <v>217</v>
      </c>
      <c r="D45" s="255">
        <v>21000</v>
      </c>
      <c r="E45" s="252">
        <f>ROUNDDOWN(IF(D45&gt;1050000,1050000/1.05*0.1021+(D45-1050000)/1.05*0.2042,D45/1.05*0.1021),0)</f>
        <v>2042</v>
      </c>
      <c r="F45" s="253">
        <f>D45-E45</f>
        <v>18958</v>
      </c>
      <c r="G45" s="256"/>
      <c r="J45" s="239"/>
      <c r="K45" s="239"/>
      <c r="L45" s="239"/>
      <c r="M45" s="239"/>
      <c r="N45" s="239"/>
      <c r="O45" s="239"/>
      <c r="P45" s="239"/>
      <c r="Q45" s="239"/>
      <c r="R45" s="239"/>
      <c r="S45" s="239"/>
      <c r="T45" s="239"/>
    </row>
    <row r="46" spans="1:20" ht="13.5">
      <c r="A46" s="239"/>
      <c r="C46" s="251" t="s">
        <v>218</v>
      </c>
      <c r="D46" s="255">
        <v>52500</v>
      </c>
      <c r="E46" s="252">
        <f>ROUNDDOWN(IF(D46&gt;1050000,1050000/1.05*0.1021+(D46-1050000)/1.05*0.2042,D46/1.05*0.1021),0)</f>
        <v>5105</v>
      </c>
      <c r="F46" s="253">
        <f>D46-E46</f>
        <v>47395</v>
      </c>
      <c r="G46" s="256"/>
      <c r="J46" s="239"/>
      <c r="K46" s="239"/>
      <c r="L46" s="239"/>
      <c r="M46" s="239"/>
      <c r="N46" s="239"/>
      <c r="O46" s="239"/>
      <c r="P46" s="239"/>
      <c r="Q46" s="239"/>
      <c r="R46" s="239"/>
      <c r="S46" s="239"/>
      <c r="T46" s="239"/>
    </row>
    <row r="47" spans="1:20" ht="13.5">
      <c r="A47" s="239"/>
      <c r="C47" s="251" t="s">
        <v>219</v>
      </c>
      <c r="D47" s="255">
        <v>100000</v>
      </c>
      <c r="E47" s="252">
        <f>ROUNDDOWN(IF(D47&gt;1050000,1050000/1.05*0.1021+(D47-1050000)/1.05*0.2042,D47/1.05*0.1021),0)</f>
        <v>9723</v>
      </c>
      <c r="F47" s="253">
        <f>D47-E47</f>
        <v>90277</v>
      </c>
      <c r="G47" s="256"/>
      <c r="J47" s="239"/>
      <c r="K47" s="239"/>
      <c r="L47" s="239"/>
      <c r="M47" s="239"/>
      <c r="N47" s="239"/>
      <c r="O47" s="239"/>
      <c r="P47" s="239"/>
      <c r="Q47" s="239"/>
      <c r="R47" s="239"/>
      <c r="S47" s="239"/>
      <c r="T47" s="239"/>
    </row>
    <row r="48" spans="1:20" ht="13.5">
      <c r="A48" s="239"/>
      <c r="C48" s="251" t="s">
        <v>220</v>
      </c>
      <c r="D48" s="255">
        <v>2100000</v>
      </c>
      <c r="E48" s="252">
        <f>ROUNDDOWN(IF(D48&gt;1050000,1050000/1.05*0.1021+(D48-1050000)/1.05*0.2042,D48/1.05*0.1021),0)</f>
        <v>306300</v>
      </c>
      <c r="F48" s="253">
        <f>D48-E48</f>
        <v>1793700</v>
      </c>
      <c r="G48" s="256"/>
      <c r="J48" s="239"/>
      <c r="K48" s="239"/>
      <c r="L48" s="239"/>
      <c r="M48" s="239"/>
      <c r="N48" s="239"/>
      <c r="O48" s="239"/>
      <c r="P48" s="239"/>
      <c r="Q48" s="239"/>
      <c r="R48" s="239"/>
      <c r="S48" s="239"/>
      <c r="T48" s="239"/>
    </row>
    <row r="49" spans="1:20" ht="13.5">
      <c r="A49" s="239"/>
      <c r="B49" s="239"/>
      <c r="C49" s="245"/>
      <c r="D49" s="245"/>
      <c r="E49" s="245"/>
      <c r="F49" s="239"/>
      <c r="G49" s="239"/>
      <c r="H49" s="239"/>
      <c r="I49" s="239"/>
      <c r="J49" s="245" t="s">
        <v>221</v>
      </c>
      <c r="K49" s="239"/>
      <c r="L49" s="239"/>
      <c r="M49" s="239"/>
      <c r="N49" s="239"/>
      <c r="O49" s="239"/>
      <c r="P49" s="239"/>
      <c r="Q49" s="239"/>
      <c r="R49" s="239"/>
      <c r="S49" s="239"/>
      <c r="T49" s="239"/>
    </row>
    <row r="50" spans="1:21" ht="13.5">
      <c r="A50" s="239"/>
      <c r="B50" s="239"/>
      <c r="C50" s="245"/>
      <c r="D50" s="245"/>
      <c r="E50" s="245"/>
      <c r="F50" s="239"/>
      <c r="G50" s="239"/>
      <c r="H50" s="239"/>
      <c r="I50" s="239"/>
      <c r="J50" s="245"/>
      <c r="K50" s="239"/>
      <c r="L50" s="239"/>
      <c r="M50" s="239"/>
      <c r="N50" s="239"/>
      <c r="O50" s="239"/>
      <c r="P50" s="239"/>
      <c r="Q50" s="239"/>
      <c r="R50" s="239"/>
      <c r="S50" s="239"/>
      <c r="T50" s="239"/>
      <c r="U50" s="239"/>
    </row>
    <row r="51" spans="1:21" ht="13.5">
      <c r="A51" s="239"/>
      <c r="B51" s="239"/>
      <c r="C51" s="245"/>
      <c r="D51" s="245"/>
      <c r="E51" s="245"/>
      <c r="F51" s="239"/>
      <c r="G51" s="239"/>
      <c r="H51" s="239"/>
      <c r="I51" s="239"/>
      <c r="J51" s="245"/>
      <c r="K51" s="239"/>
      <c r="L51" s="239"/>
      <c r="M51" s="239"/>
      <c r="N51" s="239"/>
      <c r="O51" s="239"/>
      <c r="P51" s="239"/>
      <c r="Q51" s="239"/>
      <c r="R51" s="239"/>
      <c r="S51" s="239"/>
      <c r="T51" s="239"/>
      <c r="U51" s="239"/>
    </row>
    <row r="52" spans="1:21" ht="13.5">
      <c r="A52" s="239"/>
      <c r="B52" s="239"/>
      <c r="C52" s="245"/>
      <c r="D52" s="245"/>
      <c r="E52" s="245"/>
      <c r="F52" s="239"/>
      <c r="G52" s="239"/>
      <c r="H52" s="239"/>
      <c r="I52" s="239"/>
      <c r="J52" s="239"/>
      <c r="K52" s="239"/>
      <c r="L52" s="239"/>
      <c r="M52" s="239"/>
      <c r="N52" s="239"/>
      <c r="O52" s="239"/>
      <c r="P52" s="239"/>
      <c r="Q52" s="239"/>
      <c r="R52" s="239"/>
      <c r="S52" s="239"/>
      <c r="T52" s="239"/>
      <c r="U52" s="239"/>
    </row>
    <row r="53" spans="1:21" ht="13.5">
      <c r="A53" s="239"/>
      <c r="B53" s="239"/>
      <c r="C53" s="245"/>
      <c r="D53" s="245"/>
      <c r="E53" s="245"/>
      <c r="F53" s="239"/>
      <c r="G53" s="239"/>
      <c r="H53" s="239"/>
      <c r="I53" s="239"/>
      <c r="J53" s="239"/>
      <c r="K53" s="239"/>
      <c r="L53" s="239"/>
      <c r="M53" s="239"/>
      <c r="N53" s="239"/>
      <c r="O53" s="239"/>
      <c r="P53" s="239"/>
      <c r="Q53" s="239"/>
      <c r="R53" s="239"/>
      <c r="S53" s="239"/>
      <c r="T53" s="239"/>
      <c r="U53" s="239"/>
    </row>
    <row r="54" spans="1:21" ht="13.5">
      <c r="A54" s="239"/>
      <c r="B54" s="239"/>
      <c r="C54" s="245"/>
      <c r="D54" s="245"/>
      <c r="E54" s="245"/>
      <c r="F54" s="239"/>
      <c r="G54" s="239"/>
      <c r="H54" s="239"/>
      <c r="I54" s="239"/>
      <c r="J54" s="239"/>
      <c r="K54" s="239"/>
      <c r="L54" s="239"/>
      <c r="M54" s="239"/>
      <c r="N54" s="239"/>
      <c r="O54" s="239"/>
      <c r="P54" s="239"/>
      <c r="Q54" s="239"/>
      <c r="R54" s="239"/>
      <c r="S54" s="239"/>
      <c r="T54" s="239"/>
      <c r="U54" s="239"/>
    </row>
    <row r="55" spans="1:21" ht="13.5">
      <c r="A55" s="239"/>
      <c r="B55" s="239"/>
      <c r="C55" s="245"/>
      <c r="D55" s="245"/>
      <c r="E55" s="245"/>
      <c r="F55" s="239"/>
      <c r="G55" s="239"/>
      <c r="H55" s="239"/>
      <c r="I55" s="239"/>
      <c r="J55" s="239"/>
      <c r="K55" s="239"/>
      <c r="L55" s="239"/>
      <c r="M55" s="239"/>
      <c r="N55" s="239"/>
      <c r="O55" s="239"/>
      <c r="P55" s="239"/>
      <c r="Q55" s="239"/>
      <c r="R55" s="239"/>
      <c r="S55" s="239"/>
      <c r="T55" s="239"/>
      <c r="U55" s="239"/>
    </row>
    <row r="56" spans="1:21" ht="13.5">
      <c r="A56" s="239"/>
      <c r="B56" s="239"/>
      <c r="C56" s="245"/>
      <c r="D56" s="245"/>
      <c r="E56" s="245"/>
      <c r="F56" s="239"/>
      <c r="G56" s="239"/>
      <c r="H56" s="239"/>
      <c r="I56" s="239"/>
      <c r="J56" s="239"/>
      <c r="K56" s="239"/>
      <c r="L56" s="239"/>
      <c r="M56" s="239"/>
      <c r="N56" s="239"/>
      <c r="O56" s="239"/>
      <c r="P56" s="239"/>
      <c r="Q56" s="239"/>
      <c r="R56" s="239"/>
      <c r="S56" s="239"/>
      <c r="T56" s="239"/>
      <c r="U56" s="239"/>
    </row>
    <row r="57" spans="1:21" ht="13.5">
      <c r="A57" s="239"/>
      <c r="B57" s="239"/>
      <c r="C57" s="245"/>
      <c r="D57" s="245"/>
      <c r="E57" s="245"/>
      <c r="F57" s="239"/>
      <c r="G57" s="239"/>
      <c r="H57" s="239"/>
      <c r="I57" s="239"/>
      <c r="J57" s="239"/>
      <c r="K57" s="239"/>
      <c r="L57" s="239"/>
      <c r="M57" s="239"/>
      <c r="N57" s="239"/>
      <c r="O57" s="239"/>
      <c r="P57" s="239"/>
      <c r="Q57" s="239"/>
      <c r="R57" s="239"/>
      <c r="S57" s="239"/>
      <c r="T57" s="239"/>
      <c r="U57" s="239"/>
    </row>
    <row r="58" spans="1:21" ht="13.5">
      <c r="A58" s="239"/>
      <c r="B58" s="239"/>
      <c r="C58" s="245"/>
      <c r="D58" s="245"/>
      <c r="E58" s="245"/>
      <c r="F58" s="239"/>
      <c r="G58" s="239"/>
      <c r="H58" s="239"/>
      <c r="I58" s="239"/>
      <c r="J58" s="239"/>
      <c r="K58" s="239"/>
      <c r="L58" s="239"/>
      <c r="M58" s="239"/>
      <c r="N58" s="239"/>
      <c r="O58" s="239"/>
      <c r="P58" s="239"/>
      <c r="Q58" s="239"/>
      <c r="R58" s="239"/>
      <c r="S58" s="239"/>
      <c r="T58" s="239"/>
      <c r="U58" s="239"/>
    </row>
    <row r="59" spans="1:21" ht="13.5">
      <c r="A59" s="239"/>
      <c r="B59" s="239"/>
      <c r="C59" s="245"/>
      <c r="D59" s="245"/>
      <c r="E59" s="245"/>
      <c r="F59" s="239"/>
      <c r="G59" s="239"/>
      <c r="H59" s="239"/>
      <c r="I59" s="239"/>
      <c r="J59" s="239"/>
      <c r="K59" s="239"/>
      <c r="L59" s="239"/>
      <c r="M59" s="239"/>
      <c r="N59" s="239"/>
      <c r="O59" s="239"/>
      <c r="P59" s="239"/>
      <c r="Q59" s="239"/>
      <c r="R59" s="239"/>
      <c r="S59" s="239"/>
      <c r="T59" s="239"/>
      <c r="U59" s="239"/>
    </row>
    <row r="60" spans="1:21" ht="13.5">
      <c r="A60" s="239"/>
      <c r="B60" s="239"/>
      <c r="C60" s="245"/>
      <c r="D60" s="245"/>
      <c r="E60" s="245"/>
      <c r="F60" s="239"/>
      <c r="G60" s="239"/>
      <c r="H60" s="239"/>
      <c r="I60" s="239"/>
      <c r="J60" s="239"/>
      <c r="K60" s="239"/>
      <c r="L60" s="239"/>
      <c r="M60" s="239"/>
      <c r="N60" s="239"/>
      <c r="O60" s="239"/>
      <c r="P60" s="239"/>
      <c r="Q60" s="239"/>
      <c r="R60" s="239"/>
      <c r="S60" s="239"/>
      <c r="T60" s="239"/>
      <c r="U60" s="239"/>
    </row>
    <row r="61" spans="1:21" ht="13.5">
      <c r="A61" s="239"/>
      <c r="B61" s="239"/>
      <c r="C61" s="245"/>
      <c r="D61" s="245"/>
      <c r="E61" s="245"/>
      <c r="F61" s="239"/>
      <c r="G61" s="239"/>
      <c r="H61" s="239"/>
      <c r="I61" s="239"/>
      <c r="J61" s="239"/>
      <c r="K61" s="239"/>
      <c r="L61" s="239"/>
      <c r="M61" s="239"/>
      <c r="N61" s="239"/>
      <c r="O61" s="239"/>
      <c r="P61" s="239"/>
      <c r="Q61" s="239"/>
      <c r="R61" s="239"/>
      <c r="S61" s="239"/>
      <c r="T61" s="239"/>
      <c r="U61" s="239"/>
    </row>
    <row r="62" spans="1:21" ht="13.5">
      <c r="A62" s="239"/>
      <c r="B62" s="239"/>
      <c r="C62" s="245"/>
      <c r="D62" s="245"/>
      <c r="E62" s="245"/>
      <c r="F62" s="239"/>
      <c r="G62" s="239"/>
      <c r="H62" s="239"/>
      <c r="I62" s="239"/>
      <c r="J62" s="239"/>
      <c r="K62" s="239"/>
      <c r="L62" s="239"/>
      <c r="M62" s="239"/>
      <c r="N62" s="239"/>
      <c r="O62" s="239"/>
      <c r="P62" s="239"/>
      <c r="Q62" s="239"/>
      <c r="R62" s="239"/>
      <c r="S62" s="239"/>
      <c r="T62" s="239"/>
      <c r="U62" s="239"/>
    </row>
    <row r="63" spans="1:21" ht="13.5">
      <c r="A63" s="239"/>
      <c r="B63" s="239"/>
      <c r="C63" s="245"/>
      <c r="D63" s="245"/>
      <c r="E63" s="245"/>
      <c r="F63" s="239"/>
      <c r="G63" s="239"/>
      <c r="H63" s="239"/>
      <c r="I63" s="239"/>
      <c r="J63" s="239"/>
      <c r="K63" s="239"/>
      <c r="L63" s="239"/>
      <c r="M63" s="239"/>
      <c r="N63" s="239"/>
      <c r="O63" s="239"/>
      <c r="P63" s="239"/>
      <c r="Q63" s="239"/>
      <c r="R63" s="239"/>
      <c r="S63" s="239"/>
      <c r="T63" s="239"/>
      <c r="U63" s="239"/>
    </row>
    <row r="64" spans="1:21" ht="13.5">
      <c r="A64" s="239"/>
      <c r="B64" s="239"/>
      <c r="C64" s="245"/>
      <c r="D64" s="245"/>
      <c r="E64" s="245"/>
      <c r="F64" s="239"/>
      <c r="G64" s="239"/>
      <c r="H64" s="239"/>
      <c r="I64" s="239"/>
      <c r="J64" s="239"/>
      <c r="K64" s="239"/>
      <c r="L64" s="239"/>
      <c r="M64" s="239"/>
      <c r="N64" s="239"/>
      <c r="O64" s="239"/>
      <c r="P64" s="239"/>
      <c r="Q64" s="239"/>
      <c r="R64" s="239"/>
      <c r="S64" s="239"/>
      <c r="T64" s="239"/>
      <c r="U64" s="239"/>
    </row>
    <row r="65" spans="1:21" ht="13.5">
      <c r="A65" s="239"/>
      <c r="B65" s="239"/>
      <c r="C65" s="245"/>
      <c r="D65" s="245"/>
      <c r="E65" s="245"/>
      <c r="F65" s="239"/>
      <c r="G65" s="239"/>
      <c r="H65" s="239"/>
      <c r="I65" s="239"/>
      <c r="J65" s="239"/>
      <c r="K65" s="239"/>
      <c r="L65" s="239"/>
      <c r="M65" s="239"/>
      <c r="N65" s="239"/>
      <c r="O65" s="239"/>
      <c r="P65" s="239"/>
      <c r="Q65" s="239"/>
      <c r="R65" s="239"/>
      <c r="S65" s="239"/>
      <c r="T65" s="239"/>
      <c r="U65" s="239"/>
    </row>
    <row r="66" spans="1:21" ht="13.5">
      <c r="A66" s="239"/>
      <c r="B66" s="239"/>
      <c r="C66" s="245"/>
      <c r="D66" s="245"/>
      <c r="E66" s="245"/>
      <c r="F66" s="239"/>
      <c r="G66" s="239"/>
      <c r="H66" s="239"/>
      <c r="I66" s="239"/>
      <c r="J66" s="239"/>
      <c r="K66" s="239"/>
      <c r="L66" s="239"/>
      <c r="M66" s="239"/>
      <c r="N66" s="239"/>
      <c r="O66" s="239"/>
      <c r="P66" s="239"/>
      <c r="Q66" s="239"/>
      <c r="R66" s="239"/>
      <c r="S66" s="239"/>
      <c r="T66" s="239"/>
      <c r="U66" s="239"/>
    </row>
    <row r="67" spans="1:21" ht="13.5">
      <c r="A67" s="239"/>
      <c r="B67" s="239"/>
      <c r="C67" s="245"/>
      <c r="D67" s="245"/>
      <c r="E67" s="245"/>
      <c r="F67" s="239"/>
      <c r="G67" s="239"/>
      <c r="H67" s="239"/>
      <c r="I67" s="239"/>
      <c r="J67" s="239"/>
      <c r="K67" s="239"/>
      <c r="L67" s="239"/>
      <c r="M67" s="239"/>
      <c r="N67" s="239"/>
      <c r="O67" s="239"/>
      <c r="P67" s="239"/>
      <c r="Q67" s="239"/>
      <c r="R67" s="239"/>
      <c r="S67" s="239"/>
      <c r="T67" s="239"/>
      <c r="U67" s="239"/>
    </row>
    <row r="68" spans="1:21" ht="13.5">
      <c r="A68" s="239"/>
      <c r="B68" s="239"/>
      <c r="C68" s="245"/>
      <c r="D68" s="245"/>
      <c r="E68" s="245"/>
      <c r="F68" s="239"/>
      <c r="G68" s="239"/>
      <c r="H68" s="239"/>
      <c r="I68" s="239"/>
      <c r="J68" s="239"/>
      <c r="K68" s="239"/>
      <c r="L68" s="239"/>
      <c r="M68" s="239"/>
      <c r="N68" s="239"/>
      <c r="O68" s="239"/>
      <c r="P68" s="239"/>
      <c r="Q68" s="239"/>
      <c r="R68" s="239"/>
      <c r="S68" s="239"/>
      <c r="T68" s="239"/>
      <c r="U68" s="239"/>
    </row>
    <row r="69" spans="1:21" ht="13.5">
      <c r="A69" s="239"/>
      <c r="B69" s="239"/>
      <c r="C69" s="245"/>
      <c r="D69" s="245"/>
      <c r="E69" s="245"/>
      <c r="F69" s="239"/>
      <c r="G69" s="239"/>
      <c r="H69" s="239"/>
      <c r="I69" s="239"/>
      <c r="J69" s="239"/>
      <c r="K69" s="239"/>
      <c r="L69" s="239"/>
      <c r="M69" s="239"/>
      <c r="N69" s="239"/>
      <c r="O69" s="239"/>
      <c r="P69" s="239"/>
      <c r="Q69" s="239"/>
      <c r="R69" s="239"/>
      <c r="S69" s="239"/>
      <c r="T69" s="239"/>
      <c r="U69" s="239"/>
    </row>
    <row r="70" spans="1:21" ht="13.5">
      <c r="A70" s="239"/>
      <c r="B70" s="239"/>
      <c r="C70" s="245"/>
      <c r="D70" s="245"/>
      <c r="E70" s="245"/>
      <c r="F70" s="239"/>
      <c r="G70" s="239"/>
      <c r="H70" s="239"/>
      <c r="I70" s="239"/>
      <c r="J70" s="239"/>
      <c r="K70" s="239"/>
      <c r="L70" s="239"/>
      <c r="M70" s="239"/>
      <c r="N70" s="239"/>
      <c r="O70" s="239"/>
      <c r="P70" s="239"/>
      <c r="Q70" s="239"/>
      <c r="R70" s="239"/>
      <c r="S70" s="239"/>
      <c r="T70" s="239"/>
      <c r="U70" s="239"/>
    </row>
    <row r="71" spans="1:21" ht="13.5">
      <c r="A71" s="239"/>
      <c r="B71" s="239"/>
      <c r="C71" s="245"/>
      <c r="D71" s="245"/>
      <c r="E71" s="245"/>
      <c r="F71" s="239"/>
      <c r="G71" s="239"/>
      <c r="H71" s="239"/>
      <c r="I71" s="239"/>
      <c r="J71" s="239"/>
      <c r="K71" s="239"/>
      <c r="L71" s="239"/>
      <c r="M71" s="239"/>
      <c r="N71" s="239"/>
      <c r="O71" s="239"/>
      <c r="P71" s="239"/>
      <c r="Q71" s="239"/>
      <c r="R71" s="239"/>
      <c r="S71" s="239"/>
      <c r="T71" s="239"/>
      <c r="U71" s="239"/>
    </row>
    <row r="72" spans="1:21" ht="13.5">
      <c r="A72" s="239"/>
      <c r="B72" s="239"/>
      <c r="C72" s="245"/>
      <c r="D72" s="245"/>
      <c r="E72" s="245"/>
      <c r="F72" s="239"/>
      <c r="G72" s="239"/>
      <c r="H72" s="239"/>
      <c r="I72" s="239"/>
      <c r="J72" s="239"/>
      <c r="K72" s="239"/>
      <c r="L72" s="239"/>
      <c r="M72" s="239"/>
      <c r="N72" s="239"/>
      <c r="O72" s="239"/>
      <c r="P72" s="239"/>
      <c r="Q72" s="239"/>
      <c r="R72" s="239"/>
      <c r="S72" s="239"/>
      <c r="T72" s="239"/>
      <c r="U72" s="239"/>
    </row>
    <row r="73" spans="1:21" ht="13.5">
      <c r="A73" s="239"/>
      <c r="B73" s="239"/>
      <c r="C73" s="245"/>
      <c r="D73" s="245"/>
      <c r="E73" s="245"/>
      <c r="F73" s="239"/>
      <c r="G73" s="239"/>
      <c r="H73" s="239"/>
      <c r="I73" s="239"/>
      <c r="J73" s="239"/>
      <c r="K73" s="239"/>
      <c r="L73" s="239"/>
      <c r="M73" s="239"/>
      <c r="N73" s="239"/>
      <c r="O73" s="239"/>
      <c r="P73" s="239"/>
      <c r="Q73" s="239"/>
      <c r="R73" s="239"/>
      <c r="S73" s="239"/>
      <c r="T73" s="239"/>
      <c r="U73" s="239"/>
    </row>
    <row r="74" spans="1:21" ht="13.5">
      <c r="A74" s="239"/>
      <c r="B74" s="239"/>
      <c r="C74" s="245"/>
      <c r="D74" s="245"/>
      <c r="E74" s="245"/>
      <c r="F74" s="239"/>
      <c r="G74" s="239"/>
      <c r="H74" s="239"/>
      <c r="I74" s="239"/>
      <c r="J74" s="239"/>
      <c r="K74" s="239"/>
      <c r="L74" s="239"/>
      <c r="M74" s="239"/>
      <c r="N74" s="239"/>
      <c r="O74" s="239"/>
      <c r="P74" s="239"/>
      <c r="Q74" s="239"/>
      <c r="R74" s="239"/>
      <c r="S74" s="239"/>
      <c r="T74" s="239"/>
      <c r="U74" s="239"/>
    </row>
    <row r="75" spans="1:21" ht="13.5">
      <c r="A75" s="239"/>
      <c r="B75" s="239"/>
      <c r="C75" s="245"/>
      <c r="D75" s="245"/>
      <c r="E75" s="245"/>
      <c r="F75" s="239"/>
      <c r="G75" s="239"/>
      <c r="H75" s="239"/>
      <c r="I75" s="239"/>
      <c r="J75" s="239"/>
      <c r="K75" s="239"/>
      <c r="L75" s="239"/>
      <c r="M75" s="239"/>
      <c r="N75" s="239"/>
      <c r="O75" s="239"/>
      <c r="P75" s="239"/>
      <c r="Q75" s="239"/>
      <c r="R75" s="239"/>
      <c r="S75" s="239"/>
      <c r="T75" s="239"/>
      <c r="U75" s="239"/>
    </row>
    <row r="76" spans="1:21" ht="13.5">
      <c r="A76" s="239"/>
      <c r="B76" s="239"/>
      <c r="C76" s="245"/>
      <c r="D76" s="245"/>
      <c r="E76" s="245"/>
      <c r="F76" s="239"/>
      <c r="G76" s="239"/>
      <c r="H76" s="239"/>
      <c r="I76" s="239"/>
      <c r="J76" s="239"/>
      <c r="K76" s="239"/>
      <c r="L76" s="239"/>
      <c r="M76" s="239"/>
      <c r="N76" s="239"/>
      <c r="O76" s="239"/>
      <c r="P76" s="239"/>
      <c r="Q76" s="239"/>
      <c r="R76" s="239"/>
      <c r="S76" s="239"/>
      <c r="T76" s="239"/>
      <c r="U76" s="239"/>
    </row>
    <row r="77" spans="1:21" ht="13.5">
      <c r="A77" s="239"/>
      <c r="B77" s="239"/>
      <c r="C77" s="245"/>
      <c r="D77" s="245"/>
      <c r="E77" s="245"/>
      <c r="F77" s="239"/>
      <c r="G77" s="239"/>
      <c r="H77" s="239"/>
      <c r="I77" s="239"/>
      <c r="J77" s="239"/>
      <c r="K77" s="239"/>
      <c r="L77" s="239"/>
      <c r="M77" s="239"/>
      <c r="N77" s="239"/>
      <c r="O77" s="239"/>
      <c r="P77" s="239"/>
      <c r="Q77" s="239"/>
      <c r="R77" s="239"/>
      <c r="S77" s="239"/>
      <c r="T77" s="239"/>
      <c r="U77" s="239"/>
    </row>
    <row r="78" spans="1:21" ht="13.5">
      <c r="A78" s="239"/>
      <c r="B78" s="239"/>
      <c r="C78" s="245"/>
      <c r="D78" s="245"/>
      <c r="E78" s="245"/>
      <c r="F78" s="239"/>
      <c r="G78" s="239"/>
      <c r="H78" s="239"/>
      <c r="I78" s="239"/>
      <c r="J78" s="239"/>
      <c r="K78" s="239"/>
      <c r="L78" s="239"/>
      <c r="M78" s="239"/>
      <c r="N78" s="239"/>
      <c r="O78" s="239"/>
      <c r="P78" s="239"/>
      <c r="Q78" s="239"/>
      <c r="R78" s="239"/>
      <c r="S78" s="239"/>
      <c r="T78" s="239"/>
      <c r="U78" s="239"/>
    </row>
    <row r="79" spans="1:21" ht="13.5">
      <c r="A79" s="239"/>
      <c r="B79" s="239"/>
      <c r="C79" s="245"/>
      <c r="D79" s="245"/>
      <c r="E79" s="245"/>
      <c r="F79" s="239"/>
      <c r="G79" s="239"/>
      <c r="H79" s="239"/>
      <c r="I79" s="239"/>
      <c r="J79" s="239"/>
      <c r="K79" s="239"/>
      <c r="L79" s="239"/>
      <c r="M79" s="239"/>
      <c r="N79" s="239"/>
      <c r="O79" s="239"/>
      <c r="P79" s="239"/>
      <c r="Q79" s="239"/>
      <c r="R79" s="239"/>
      <c r="S79" s="239"/>
      <c r="T79" s="239"/>
      <c r="U79" s="239"/>
    </row>
    <row r="80" spans="1:21" ht="13.5">
      <c r="A80" s="239"/>
      <c r="B80" s="239"/>
      <c r="C80" s="245"/>
      <c r="D80" s="245"/>
      <c r="E80" s="245"/>
      <c r="F80" s="239"/>
      <c r="G80" s="239"/>
      <c r="H80" s="239"/>
      <c r="I80" s="239"/>
      <c r="J80" s="239"/>
      <c r="K80" s="239"/>
      <c r="L80" s="239"/>
      <c r="M80" s="239"/>
      <c r="N80" s="239"/>
      <c r="O80" s="239"/>
      <c r="P80" s="239"/>
      <c r="Q80" s="239"/>
      <c r="R80" s="239"/>
      <c r="S80" s="239"/>
      <c r="T80" s="239"/>
      <c r="U80" s="239"/>
    </row>
    <row r="81" spans="1:21" ht="13.5">
      <c r="A81" s="239"/>
      <c r="B81" s="239"/>
      <c r="C81" s="245"/>
      <c r="D81" s="245"/>
      <c r="E81" s="245"/>
      <c r="F81" s="239"/>
      <c r="G81" s="239"/>
      <c r="H81" s="239"/>
      <c r="I81" s="239"/>
      <c r="J81" s="239"/>
      <c r="K81" s="239"/>
      <c r="L81" s="239"/>
      <c r="M81" s="239"/>
      <c r="N81" s="239"/>
      <c r="O81" s="239"/>
      <c r="P81" s="239"/>
      <c r="Q81" s="239"/>
      <c r="R81" s="239"/>
      <c r="S81" s="239"/>
      <c r="T81" s="239"/>
      <c r="U81" s="239"/>
    </row>
    <row r="82" spans="1:21" ht="13.5">
      <c r="A82" s="239"/>
      <c r="B82" s="239"/>
      <c r="C82" s="245"/>
      <c r="D82" s="245"/>
      <c r="E82" s="245"/>
      <c r="F82" s="239"/>
      <c r="G82" s="239"/>
      <c r="H82" s="239"/>
      <c r="I82" s="239"/>
      <c r="J82" s="239"/>
      <c r="K82" s="239"/>
      <c r="L82" s="239"/>
      <c r="M82" s="239"/>
      <c r="N82" s="239"/>
      <c r="O82" s="239"/>
      <c r="P82" s="239"/>
      <c r="Q82" s="239"/>
      <c r="R82" s="239"/>
      <c r="S82" s="239"/>
      <c r="T82" s="239"/>
      <c r="U82" s="239"/>
    </row>
    <row r="83" spans="1:21" ht="13.5">
      <c r="A83" s="239"/>
      <c r="B83" s="239"/>
      <c r="C83" s="245"/>
      <c r="D83" s="245"/>
      <c r="E83" s="245"/>
      <c r="F83" s="239"/>
      <c r="G83" s="239"/>
      <c r="H83" s="239"/>
      <c r="I83" s="239"/>
      <c r="J83" s="239"/>
      <c r="K83" s="239"/>
      <c r="L83" s="239"/>
      <c r="M83" s="239"/>
      <c r="N83" s="239"/>
      <c r="O83" s="239"/>
      <c r="P83" s="239"/>
      <c r="Q83" s="239"/>
      <c r="R83" s="239"/>
      <c r="S83" s="239"/>
      <c r="T83" s="239"/>
      <c r="U83" s="239"/>
    </row>
    <row r="84" spans="1:21" ht="13.5">
      <c r="A84" s="239"/>
      <c r="B84" s="239"/>
      <c r="C84" s="245"/>
      <c r="D84" s="245"/>
      <c r="E84" s="245"/>
      <c r="F84" s="239"/>
      <c r="G84" s="239"/>
      <c r="H84" s="239"/>
      <c r="I84" s="239"/>
      <c r="J84" s="239"/>
      <c r="K84" s="239"/>
      <c r="L84" s="239"/>
      <c r="M84" s="239"/>
      <c r="N84" s="239"/>
      <c r="O84" s="239"/>
      <c r="P84" s="239"/>
      <c r="Q84" s="239"/>
      <c r="R84" s="239"/>
      <c r="S84" s="239"/>
      <c r="T84" s="239"/>
      <c r="U84" s="239"/>
    </row>
    <row r="85" spans="1:21" ht="13.5">
      <c r="A85" s="239"/>
      <c r="B85" s="239"/>
      <c r="C85" s="245"/>
      <c r="D85" s="245"/>
      <c r="E85" s="245"/>
      <c r="F85" s="239"/>
      <c r="G85" s="239"/>
      <c r="H85" s="239"/>
      <c r="I85" s="239"/>
      <c r="J85" s="239"/>
      <c r="K85" s="239"/>
      <c r="L85" s="239"/>
      <c r="M85" s="239"/>
      <c r="N85" s="239"/>
      <c r="O85" s="239"/>
      <c r="P85" s="239"/>
      <c r="Q85" s="239"/>
      <c r="R85" s="239"/>
      <c r="S85" s="239"/>
      <c r="T85" s="239"/>
      <c r="U85" s="239"/>
    </row>
    <row r="86" spans="1:21" ht="13.5">
      <c r="A86" s="239"/>
      <c r="B86" s="239"/>
      <c r="C86" s="245"/>
      <c r="D86" s="245"/>
      <c r="E86" s="245"/>
      <c r="F86" s="239"/>
      <c r="G86" s="239"/>
      <c r="H86" s="239"/>
      <c r="I86" s="239"/>
      <c r="J86" s="239"/>
      <c r="K86" s="239"/>
      <c r="L86" s="239"/>
      <c r="M86" s="239"/>
      <c r="N86" s="239"/>
      <c r="O86" s="239"/>
      <c r="P86" s="239"/>
      <c r="Q86" s="239"/>
      <c r="R86" s="239"/>
      <c r="S86" s="239"/>
      <c r="T86" s="239"/>
      <c r="U86" s="239"/>
    </row>
    <row r="87" spans="1:21" ht="13.5">
      <c r="A87" s="239"/>
      <c r="B87" s="239"/>
      <c r="C87" s="245"/>
      <c r="D87" s="245"/>
      <c r="E87" s="245"/>
      <c r="F87" s="239"/>
      <c r="G87" s="239"/>
      <c r="H87" s="239"/>
      <c r="I87" s="239"/>
      <c r="J87" s="239"/>
      <c r="K87" s="239"/>
      <c r="L87" s="239"/>
      <c r="M87" s="239"/>
      <c r="N87" s="239"/>
      <c r="O87" s="239"/>
      <c r="P87" s="239"/>
      <c r="Q87" s="239"/>
      <c r="R87" s="239"/>
      <c r="S87" s="239"/>
      <c r="T87" s="239"/>
      <c r="U87" s="239"/>
    </row>
    <row r="88" spans="1:21" ht="13.5">
      <c r="A88" s="239"/>
      <c r="B88" s="239"/>
      <c r="C88" s="245"/>
      <c r="D88" s="245"/>
      <c r="E88" s="245"/>
      <c r="F88" s="239"/>
      <c r="G88" s="239"/>
      <c r="H88" s="239"/>
      <c r="I88" s="239"/>
      <c r="J88" s="239"/>
      <c r="K88" s="239"/>
      <c r="L88" s="239"/>
      <c r="M88" s="239"/>
      <c r="N88" s="239"/>
      <c r="O88" s="239"/>
      <c r="P88" s="239"/>
      <c r="Q88" s="239"/>
      <c r="R88" s="239"/>
      <c r="S88" s="239"/>
      <c r="T88" s="239"/>
      <c r="U88" s="239"/>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workbookViewId="0" topLeftCell="A1">
      <selection activeCell="A1" sqref="A1"/>
    </sheetView>
  </sheetViews>
  <sheetFormatPr defaultColWidth="9.140625" defaultRowHeight="12.75"/>
  <cols>
    <col min="1" max="1" width="2.28125" style="211" customWidth="1"/>
    <col min="2" max="2" width="20.00390625" style="211" customWidth="1"/>
    <col min="3" max="3" width="17.8515625" style="211" customWidth="1"/>
    <col min="4" max="4" width="19.28125" style="211" customWidth="1"/>
    <col min="5" max="16384" width="9.140625" style="211" customWidth="1"/>
  </cols>
  <sheetData>
    <row r="1" spans="1:7" ht="18.75">
      <c r="A1" s="216" t="s">
        <v>182</v>
      </c>
      <c r="B1" s="217"/>
      <c r="C1" s="217"/>
      <c r="D1" s="217"/>
      <c r="E1" s="217"/>
      <c r="F1" s="217"/>
      <c r="G1" s="217"/>
    </row>
    <row r="2" spans="1:8" ht="18.75">
      <c r="A2" s="217"/>
      <c r="B2" s="217"/>
      <c r="C2" s="217"/>
      <c r="D2" s="218"/>
      <c r="E2" s="217"/>
      <c r="F2" s="217"/>
      <c r="G2" s="217"/>
      <c r="H2" s="217"/>
    </row>
    <row r="3" spans="1:8" ht="17.25">
      <c r="A3" s="219"/>
      <c r="B3" s="220" t="s">
        <v>183</v>
      </c>
      <c r="C3" s="220"/>
      <c r="D3" s="219"/>
      <c r="E3" s="219"/>
      <c r="F3" s="219"/>
      <c r="G3" s="219"/>
      <c r="H3" s="219"/>
    </row>
    <row r="4" spans="1:8" ht="19.5" thickBot="1">
      <c r="A4" s="217"/>
      <c r="B4" s="221"/>
      <c r="C4" s="221"/>
      <c r="D4" s="217"/>
      <c r="E4" s="217"/>
      <c r="F4" s="217"/>
      <c r="G4" s="217"/>
      <c r="H4" s="217"/>
    </row>
    <row r="5" spans="1:8" ht="18.75">
      <c r="A5" s="217"/>
      <c r="B5" s="222" t="s">
        <v>184</v>
      </c>
      <c r="C5" s="223" t="s">
        <v>185</v>
      </c>
      <c r="D5" s="224" t="s">
        <v>186</v>
      </c>
      <c r="E5" s="217"/>
      <c r="F5" s="217"/>
      <c r="G5" s="217"/>
      <c r="H5" s="217"/>
    </row>
    <row r="6" spans="1:8" ht="19.5" thickBot="1">
      <c r="A6" s="217"/>
      <c r="B6" s="225">
        <v>18933</v>
      </c>
      <c r="C6" s="226">
        <f>ROUNDDOWN(IF(B6&gt;1000000,1000000*0.1021+(B6-1000000)*0.2042,B6*0.1021),0)</f>
        <v>1933</v>
      </c>
      <c r="D6" s="227">
        <f>B6-C6</f>
        <v>17000</v>
      </c>
      <c r="E6" s="217"/>
      <c r="F6" s="217"/>
      <c r="G6" s="217"/>
      <c r="H6" s="217"/>
    </row>
    <row r="7" spans="1:8" ht="18.75">
      <c r="A7" s="217"/>
      <c r="B7" s="228" t="s">
        <v>187</v>
      </c>
      <c r="C7" s="229"/>
      <c r="D7" s="229"/>
      <c r="E7" s="217"/>
      <c r="F7" s="217"/>
      <c r="G7" s="217"/>
      <c r="H7" s="217"/>
    </row>
    <row r="8" spans="1:8" ht="19.5" thickBot="1">
      <c r="A8" s="217"/>
      <c r="B8" s="228"/>
      <c r="C8" s="229"/>
      <c r="D8" s="229"/>
      <c r="E8" s="217"/>
      <c r="F8" s="217"/>
      <c r="G8" s="217"/>
      <c r="H8" s="217"/>
    </row>
    <row r="9" spans="1:8" ht="20.25" thickBot="1" thickTop="1">
      <c r="A9" s="217"/>
      <c r="B9" s="230"/>
      <c r="C9" s="283"/>
      <c r="D9" s="284" t="s">
        <v>243</v>
      </c>
      <c r="E9" s="217"/>
      <c r="F9" s="217"/>
      <c r="G9" s="217"/>
      <c r="H9" s="217"/>
    </row>
    <row r="10" spans="1:8" ht="18.75" thickBot="1" thickTop="1">
      <c r="A10" s="266"/>
      <c r="B10" s="267" t="s">
        <v>188</v>
      </c>
      <c r="C10" s="260"/>
      <c r="D10" s="261"/>
      <c r="E10" s="260"/>
      <c r="F10" s="261"/>
      <c r="G10" s="261"/>
      <c r="H10" s="262"/>
    </row>
    <row r="11" spans="1:8" ht="20.25" thickBot="1" thickTop="1">
      <c r="A11" s="268"/>
      <c r="B11" s="258" t="s">
        <v>222</v>
      </c>
      <c r="C11" s="259"/>
      <c r="D11" s="257"/>
      <c r="E11" s="257"/>
      <c r="F11" s="383" t="s">
        <v>237</v>
      </c>
      <c r="G11" s="384"/>
      <c r="H11" s="385"/>
    </row>
    <row r="12" spans="1:8" ht="18.75">
      <c r="A12" s="268"/>
      <c r="B12" s="289" t="s">
        <v>184</v>
      </c>
      <c r="C12" s="271" t="s">
        <v>185</v>
      </c>
      <c r="D12" s="272" t="s">
        <v>186</v>
      </c>
      <c r="E12" s="257"/>
      <c r="F12" s="386"/>
      <c r="G12" s="387"/>
      <c r="H12" s="388"/>
    </row>
    <row r="13" spans="1:8" ht="19.5" thickBot="1">
      <c r="A13" s="269"/>
      <c r="B13" s="290">
        <f>ROUNDDOWN(IF(D13&gt;897900,897900/0.8979+(D13-897900)/0.7958,D13/0.8979),0)</f>
        <v>22274</v>
      </c>
      <c r="C13" s="263">
        <f>ROUNDDOWN(IF(B13&gt;1000000,1000000*0.1021+(B13-1000000)*0.2042,B13*0.1021),0)</f>
        <v>2274</v>
      </c>
      <c r="D13" s="264">
        <v>20000</v>
      </c>
      <c r="E13" s="265"/>
      <c r="F13" s="389"/>
      <c r="G13" s="390"/>
      <c r="H13" s="391"/>
    </row>
    <row r="14" spans="1:8" ht="20.25" thickBot="1" thickTop="1">
      <c r="A14" s="217"/>
      <c r="B14" s="230"/>
      <c r="C14" s="217"/>
      <c r="D14" s="217"/>
      <c r="E14" s="217"/>
      <c r="F14" s="217"/>
      <c r="G14" s="217"/>
      <c r="H14" s="217"/>
    </row>
    <row r="15" spans="1:8" ht="18.75" thickBot="1" thickTop="1">
      <c r="A15" s="266"/>
      <c r="B15" s="267" t="s">
        <v>188</v>
      </c>
      <c r="C15" s="260"/>
      <c r="D15" s="261"/>
      <c r="E15" s="260"/>
      <c r="F15" s="261"/>
      <c r="G15" s="261"/>
      <c r="H15" s="262"/>
    </row>
    <row r="16" spans="1:8" ht="20.25" thickBot="1" thickTop="1">
      <c r="A16" s="268"/>
      <c r="B16" s="258" t="s">
        <v>222</v>
      </c>
      <c r="C16" s="259"/>
      <c r="D16" s="257"/>
      <c r="E16" s="257"/>
      <c r="F16" s="383" t="s">
        <v>238</v>
      </c>
      <c r="G16" s="384"/>
      <c r="H16" s="385"/>
    </row>
    <row r="17" spans="1:8" ht="18.75">
      <c r="A17" s="268"/>
      <c r="B17" s="289" t="s">
        <v>184</v>
      </c>
      <c r="C17" s="271" t="s">
        <v>185</v>
      </c>
      <c r="D17" s="272" t="s">
        <v>186</v>
      </c>
      <c r="E17" s="257"/>
      <c r="F17" s="386"/>
      <c r="G17" s="387"/>
      <c r="H17" s="388"/>
    </row>
    <row r="18" spans="1:8" ht="19.5" thickBot="1">
      <c r="A18" s="269"/>
      <c r="B18" s="290">
        <f>ROUNDDOWN(IF(D18&gt;897900,897900/0.8979+(D18-897900)/0.7958,D18/0.8979),0)</f>
        <v>18933</v>
      </c>
      <c r="C18" s="263">
        <f>ROUNDDOWN(IF(B18&gt;1000000,1000000*0.1021+(B18-1000000)*0.2042,B18*0.1021),0)</f>
        <v>1933</v>
      </c>
      <c r="D18" s="264">
        <v>17000</v>
      </c>
      <c r="E18" s="265"/>
      <c r="F18" s="389"/>
      <c r="G18" s="390"/>
      <c r="H18" s="391"/>
    </row>
    <row r="19" spans="1:8" ht="20.25" thickBot="1" thickTop="1">
      <c r="A19" s="217"/>
      <c r="B19" s="217"/>
      <c r="C19" s="217"/>
      <c r="D19" s="217"/>
      <c r="E19" s="217"/>
      <c r="F19" s="217"/>
      <c r="G19" s="217"/>
      <c r="H19" s="217"/>
    </row>
    <row r="20" spans="1:8" ht="18.75" thickBot="1" thickTop="1">
      <c r="A20" s="266"/>
      <c r="B20" s="267" t="s">
        <v>188</v>
      </c>
      <c r="C20" s="260"/>
      <c r="D20" s="261"/>
      <c r="E20" s="260"/>
      <c r="F20" s="261"/>
      <c r="G20" s="261"/>
      <c r="H20" s="262"/>
    </row>
    <row r="21" spans="1:8" ht="20.25" thickBot="1" thickTop="1">
      <c r="A21" s="268"/>
      <c r="B21" s="258" t="s">
        <v>222</v>
      </c>
      <c r="C21" s="259"/>
      <c r="D21" s="257"/>
      <c r="E21" s="257"/>
      <c r="F21" s="383" t="s">
        <v>242</v>
      </c>
      <c r="G21" s="384"/>
      <c r="H21" s="385"/>
    </row>
    <row r="22" spans="1:8" ht="18.75">
      <c r="A22" s="268"/>
      <c r="B22" s="281" t="s">
        <v>239</v>
      </c>
      <c r="C22" s="287" t="s">
        <v>240</v>
      </c>
      <c r="D22" s="282" t="s">
        <v>241</v>
      </c>
      <c r="E22" s="257"/>
      <c r="F22" s="386"/>
      <c r="G22" s="387"/>
      <c r="H22" s="388"/>
    </row>
    <row r="23" spans="1:8" ht="19.5" thickBot="1">
      <c r="A23" s="269"/>
      <c r="B23" s="270">
        <f>+B13+B18</f>
        <v>41207</v>
      </c>
      <c r="C23" s="285">
        <f>+C13+C18</f>
        <v>4207</v>
      </c>
      <c r="D23" s="286">
        <f>+D13+D18</f>
        <v>37000</v>
      </c>
      <c r="E23" s="265"/>
      <c r="F23" s="389"/>
      <c r="G23" s="390"/>
      <c r="H23" s="391"/>
    </row>
    <row r="24" spans="1:8" ht="19.5" thickTop="1">
      <c r="A24" s="217"/>
      <c r="B24" s="217"/>
      <c r="C24" s="217"/>
      <c r="D24" s="217"/>
      <c r="E24" s="217"/>
      <c r="F24" s="217"/>
      <c r="G24" s="217"/>
      <c r="H24" s="217"/>
    </row>
    <row r="25" spans="1:8" ht="18.75">
      <c r="A25" s="217"/>
      <c r="B25" s="217"/>
      <c r="C25" s="217"/>
      <c r="D25" s="217"/>
      <c r="E25" s="217"/>
      <c r="F25" s="217"/>
      <c r="G25" s="217"/>
      <c r="H25" s="217"/>
    </row>
    <row r="26" spans="1:8" ht="18.75">
      <c r="A26" s="217"/>
      <c r="B26" s="217"/>
      <c r="C26" s="217"/>
      <c r="D26" s="217"/>
      <c r="E26" s="217"/>
      <c r="F26" s="217"/>
      <c r="G26" s="217"/>
      <c r="H26" s="217"/>
    </row>
    <row r="27" spans="1:8" ht="17.25">
      <c r="A27" s="219"/>
      <c r="B27" s="219" t="s">
        <v>189</v>
      </c>
      <c r="C27" s="219"/>
      <c r="D27" s="219"/>
      <c r="E27" s="219"/>
      <c r="F27" s="219"/>
      <c r="G27" s="219"/>
      <c r="H27" s="219"/>
    </row>
    <row r="28" spans="1:8" ht="19.5" thickBot="1">
      <c r="A28" s="217"/>
      <c r="B28" s="221"/>
      <c r="C28" s="221"/>
      <c r="D28" s="217"/>
      <c r="E28" s="217"/>
      <c r="F28" s="217"/>
      <c r="G28" s="217"/>
      <c r="H28" s="217"/>
    </row>
    <row r="29" spans="1:8" ht="18.75">
      <c r="A29" s="217"/>
      <c r="B29" s="222" t="s">
        <v>184</v>
      </c>
      <c r="C29" s="223" t="s">
        <v>185</v>
      </c>
      <c r="D29" s="224" t="s">
        <v>190</v>
      </c>
      <c r="E29" s="217"/>
      <c r="F29" s="217"/>
      <c r="G29" s="217"/>
      <c r="H29" s="217"/>
    </row>
    <row r="30" spans="1:8" ht="19.5" thickBot="1">
      <c r="A30" s="217"/>
      <c r="B30" s="225">
        <v>18831</v>
      </c>
      <c r="C30" s="226">
        <f>ROUNDDOWN(IF(B30&gt;1050000,1050000/1.05*0.1021+(B30-1050000)/1.05*0.2042,B30/1.05*0.1021),0)</f>
        <v>1831</v>
      </c>
      <c r="D30" s="227">
        <f>B30-C30</f>
        <v>17000</v>
      </c>
      <c r="E30" s="217"/>
      <c r="F30" s="217"/>
      <c r="G30" s="217"/>
      <c r="H30" s="217"/>
    </row>
    <row r="31" spans="1:8" ht="18.75">
      <c r="A31" s="217"/>
      <c r="B31" s="228" t="s">
        <v>187</v>
      </c>
      <c r="C31" s="229"/>
      <c r="D31" s="229"/>
      <c r="E31" s="217"/>
      <c r="F31" s="217"/>
      <c r="G31" s="217"/>
      <c r="H31" s="217"/>
    </row>
    <row r="32" spans="1:8" ht="18.75">
      <c r="A32" s="217"/>
      <c r="B32" s="230"/>
      <c r="C32" s="229"/>
      <c r="D32" s="229"/>
      <c r="E32" s="217"/>
      <c r="F32" s="217"/>
      <c r="G32" s="217"/>
      <c r="H32" s="217"/>
    </row>
    <row r="33" spans="1:8" ht="17.25">
      <c r="A33" s="219"/>
      <c r="B33" s="219" t="s">
        <v>191</v>
      </c>
      <c r="C33" s="219"/>
      <c r="D33" s="219"/>
      <c r="E33" s="219"/>
      <c r="F33" s="219"/>
      <c r="G33" s="219"/>
      <c r="H33" s="219"/>
    </row>
    <row r="34" spans="1:8" ht="19.5" thickBot="1">
      <c r="A34" s="217"/>
      <c r="B34" s="221"/>
      <c r="C34" s="221"/>
      <c r="D34" s="217"/>
      <c r="E34" s="217"/>
      <c r="F34" s="217"/>
      <c r="G34" s="217"/>
      <c r="H34" s="217"/>
    </row>
    <row r="35" spans="1:8" ht="18.75">
      <c r="A35" s="217"/>
      <c r="B35" s="222" t="s">
        <v>184</v>
      </c>
      <c r="C35" s="223" t="s">
        <v>185</v>
      </c>
      <c r="D35" s="224" t="s">
        <v>190</v>
      </c>
      <c r="E35" s="217"/>
      <c r="F35" s="217"/>
      <c r="G35" s="217"/>
      <c r="H35" s="217"/>
    </row>
    <row r="36" spans="1:8" ht="19.5" thickBot="1">
      <c r="A36" s="217"/>
      <c r="B36" s="231">
        <f>ROUNDDOWN(IF(D36&gt;947900,947900/0.9479*1.05+(D36-947900)/0.8458*1.05,D36/0.9479*1.05),0)</f>
        <v>18831</v>
      </c>
      <c r="C36" s="226">
        <f>ROUNDDOWN(IF(B36&gt;1050000,1050000/1.05*0.1021+(B36-1050000)/1.05*0.2042,B36/1.05*0.1021),0)</f>
        <v>1831</v>
      </c>
      <c r="D36" s="232">
        <v>17000</v>
      </c>
      <c r="E36" s="217"/>
      <c r="F36" s="217"/>
      <c r="G36" s="217"/>
      <c r="H36" s="217"/>
    </row>
    <row r="37" spans="1:8" ht="18.75">
      <c r="A37" s="217"/>
      <c r="B37" s="230"/>
      <c r="C37" s="217"/>
      <c r="D37" s="217"/>
      <c r="E37" s="217"/>
      <c r="F37" s="217"/>
      <c r="G37" s="217"/>
      <c r="H37" s="217"/>
    </row>
    <row r="38" spans="1:7" ht="17.25">
      <c r="A38" s="233"/>
      <c r="B38" s="233"/>
      <c r="C38" s="233"/>
      <c r="D38" s="233"/>
      <c r="E38" s="233"/>
      <c r="F38" s="233"/>
      <c r="G38" s="233"/>
    </row>
    <row r="39" spans="1:7" ht="17.25">
      <c r="A39" s="233"/>
      <c r="B39" s="233"/>
      <c r="C39" s="233"/>
      <c r="D39" s="233"/>
      <c r="E39" s="233"/>
      <c r="F39" s="233"/>
      <c r="G39" s="233"/>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250</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平成26年10月19日（日）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421"/>
      <c r="D11" s="421"/>
      <c r="E11" s="422"/>
      <c r="F11" s="106" t="s">
        <v>9</v>
      </c>
      <c r="G11" s="397" t="s">
        <v>11</v>
      </c>
      <c r="H11" s="398"/>
    </row>
    <row r="12" spans="2:8" ht="15" customHeight="1">
      <c r="B12" s="93" t="s">
        <v>105</v>
      </c>
      <c r="C12" s="109" t="str">
        <f>+'予算書'!C45</f>
        <v>川合　直樹</v>
      </c>
      <c r="D12" s="108" t="s">
        <v>78</v>
      </c>
      <c r="E12" s="107" t="s">
        <v>114</v>
      </c>
      <c r="F12" s="88" t="s">
        <v>58</v>
      </c>
      <c r="G12" s="392">
        <v>1000</v>
      </c>
      <c r="H12" s="393"/>
    </row>
    <row r="13" spans="2:8" ht="15" customHeight="1">
      <c r="B13" s="93" t="s">
        <v>65</v>
      </c>
      <c r="C13" s="81" t="str">
        <f>+'予算書'!D45</f>
        <v>東濃</v>
      </c>
      <c r="D13" s="82"/>
      <c r="E13" s="89" t="str">
        <f>+'予算書'!F45</f>
        <v>岐阜市</v>
      </c>
      <c r="F13" s="88" t="s">
        <v>34</v>
      </c>
      <c r="G13" s="392">
        <f>+'予算書'!J45</f>
        <v>3500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76</v>
      </c>
      <c r="G18" s="419">
        <f>SUM(G12:G17)</f>
        <v>4500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251</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平成26年10月19日（日）　14：00 ～ 17：00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9</v>
      </c>
      <c r="G45" s="397" t="s">
        <v>11</v>
      </c>
      <c r="H45" s="398"/>
    </row>
    <row r="46" spans="2:8" ht="15" customHeight="1">
      <c r="B46" s="93" t="s">
        <v>105</v>
      </c>
      <c r="C46" s="109" t="str">
        <f>+'予算書'!C46</f>
        <v>片桐　恭雄</v>
      </c>
      <c r="D46" s="108" t="s">
        <v>78</v>
      </c>
      <c r="E46" s="107" t="s">
        <v>114</v>
      </c>
      <c r="F46" s="88" t="s">
        <v>58</v>
      </c>
      <c r="G46" s="392">
        <v>1000</v>
      </c>
      <c r="H46" s="393"/>
    </row>
    <row r="47" spans="2:8" ht="15" customHeight="1">
      <c r="B47" s="93" t="s">
        <v>65</v>
      </c>
      <c r="C47" s="81" t="str">
        <f>+'予算書'!D46</f>
        <v>岐阜市</v>
      </c>
      <c r="D47" s="82"/>
      <c r="E47" s="89" t="str">
        <f>+'予算書'!F46</f>
        <v>岐阜市</v>
      </c>
      <c r="F47" s="88" t="s">
        <v>34</v>
      </c>
      <c r="G47" s="392">
        <f>+'予算書'!J46</f>
        <v>1000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76</v>
      </c>
      <c r="G52" s="419">
        <f>SUM(G46:G51)</f>
        <v>2000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251</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平成26年10月19日（日）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f>+'予算書'!C47</f>
        <v>0</v>
      </c>
      <c r="D12" s="108" t="s">
        <v>78</v>
      </c>
      <c r="E12" s="107" t="s">
        <v>114</v>
      </c>
      <c r="F12" s="88" t="s">
        <v>58</v>
      </c>
      <c r="G12" s="392">
        <v>1000</v>
      </c>
      <c r="H12" s="393"/>
    </row>
    <row r="13" spans="2:8" ht="15" customHeight="1">
      <c r="B13" s="93" t="s">
        <v>65</v>
      </c>
      <c r="C13" s="81">
        <f>+'予算書'!D47</f>
        <v>0</v>
      </c>
      <c r="D13" s="82"/>
      <c r="E13" s="89">
        <f>+'予算書'!F47</f>
        <v>0</v>
      </c>
      <c r="F13" s="88" t="s">
        <v>34</v>
      </c>
      <c r="G13" s="392">
        <f>+'予算書'!J47</f>
        <v>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1000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251</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平成26年10月19日（日）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+'予算書'!C48</f>
        <v>0</v>
      </c>
      <c r="D46" s="108" t="s">
        <v>78</v>
      </c>
      <c r="E46" s="107" t="s">
        <v>114</v>
      </c>
      <c r="F46" s="88" t="s">
        <v>58</v>
      </c>
      <c r="G46" s="392">
        <v>1000</v>
      </c>
      <c r="H46" s="393"/>
    </row>
    <row r="47" spans="2:8" ht="15" customHeight="1">
      <c r="B47" s="93" t="s">
        <v>65</v>
      </c>
      <c r="C47" s="81">
        <f>+'予算書'!D48</f>
        <v>0</v>
      </c>
      <c r="D47" s="82"/>
      <c r="E47" s="89">
        <f>+'予算書'!F48</f>
        <v>0</v>
      </c>
      <c r="F47" s="88" t="s">
        <v>34</v>
      </c>
      <c r="G47" s="392">
        <f>+'予算書'!J48</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2014-04-17T00:37:41Z</cp:lastPrinted>
  <dcterms:created xsi:type="dcterms:W3CDTF">2006-01-23T19:37:33Z</dcterms:created>
  <dcterms:modified xsi:type="dcterms:W3CDTF">2014-10-27T06:19:05Z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